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sto\OneDrive\Corporate\Finance\Financial Docs\Accounts for 2019-2020\"/>
    </mc:Choice>
  </mc:AlternateContent>
  <xr:revisionPtr revIDLastSave="0" documentId="13_ncr:1_{E7B8E34A-7B1F-4A62-AFFF-846443D79AFF}" xr6:coauthVersionLast="45" xr6:coauthVersionMax="45" xr10:uidLastSave="{00000000-0000-0000-0000-000000000000}"/>
  <bookViews>
    <workbookView xWindow="270" yWindow="390" windowWidth="20220" windowHeight="10290" activeTab="2" xr2:uid="{00000000-000D-0000-FFFF-FFFF00000000}"/>
  </bookViews>
  <sheets>
    <sheet name="Receipts-Payments" sheetId="1" r:id="rId1"/>
    <sheet name="Expenditure against Budget" sheetId="3" r:id="rId2"/>
    <sheet name="Annual Accounts" sheetId="5" r:id="rId3"/>
    <sheet name="VAT Reclaim" sheetId="4" r:id="rId4"/>
  </sheets>
  <definedNames>
    <definedName name="_xlnm.Print_Area" localSheetId="1">'Expenditure against Budget'!$A$1:$Q$43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5" l="1"/>
  <c r="E13" i="5"/>
  <c r="D47" i="5" l="1"/>
  <c r="D41" i="5" l="1"/>
  <c r="D13" i="5"/>
  <c r="L77" i="1"/>
  <c r="G77" i="1"/>
  <c r="D31" i="5" l="1"/>
  <c r="D33" i="5" s="1"/>
  <c r="C20" i="1" l="1"/>
  <c r="C78" i="1" s="1"/>
  <c r="H77" i="1"/>
  <c r="P77" i="1" l="1"/>
  <c r="I77" i="1"/>
  <c r="J77" i="1"/>
  <c r="K77" i="1"/>
  <c r="M77" i="1"/>
  <c r="N77" i="1"/>
  <c r="O77" i="1"/>
  <c r="Q77" i="1"/>
  <c r="R77" i="1"/>
  <c r="S77" i="1"/>
  <c r="T77" i="1"/>
  <c r="U77" i="1"/>
  <c r="V77" i="1"/>
  <c r="W77" i="1"/>
  <c r="E26" i="4" l="1"/>
  <c r="X77" i="1" l="1"/>
  <c r="Y76" i="1"/>
  <c r="Y77" i="1" l="1"/>
  <c r="N20" i="3"/>
  <c r="O20" i="3"/>
  <c r="P20" i="3"/>
  <c r="Q20" i="3"/>
  <c r="Y66" i="1"/>
  <c r="Y67" i="1"/>
  <c r="Y68" i="1"/>
  <c r="Y69" i="1"/>
  <c r="Y70" i="1"/>
  <c r="Y71" i="1"/>
  <c r="Y72" i="1"/>
  <c r="Y73" i="1"/>
  <c r="Y74" i="1"/>
  <c r="Y75" i="1"/>
  <c r="E43" i="3" l="1"/>
  <c r="F43" i="3"/>
  <c r="G43" i="3"/>
  <c r="H43" i="3"/>
  <c r="I43" i="3"/>
  <c r="J43" i="3"/>
  <c r="K43" i="3"/>
  <c r="L43" i="3"/>
  <c r="M43" i="3"/>
  <c r="N43" i="3"/>
  <c r="O43" i="3"/>
  <c r="P43" i="3"/>
  <c r="Q43" i="3"/>
  <c r="B43" i="3"/>
  <c r="C33" i="3"/>
  <c r="C34" i="3"/>
  <c r="C35" i="3"/>
  <c r="C36" i="3"/>
  <c r="C37" i="3"/>
  <c r="C38" i="3"/>
  <c r="C39" i="3"/>
  <c r="C40" i="3"/>
  <c r="C41" i="3"/>
  <c r="C32" i="3"/>
  <c r="C43" i="3" l="1"/>
  <c r="Y57" i="1"/>
  <c r="Y58" i="1"/>
  <c r="Y59" i="1"/>
  <c r="Y60" i="1"/>
  <c r="Y61" i="1"/>
  <c r="Y62" i="1"/>
  <c r="Y63" i="1"/>
  <c r="C19" i="3" l="1"/>
  <c r="C18" i="3"/>
  <c r="D18" i="3" s="1"/>
  <c r="Y44" i="1" l="1"/>
  <c r="Y45" i="1"/>
  <c r="Y46" i="1"/>
  <c r="Y47" i="1"/>
  <c r="Y49" i="1"/>
  <c r="Y50" i="1"/>
  <c r="Y51" i="1"/>
  <c r="Y52" i="1"/>
  <c r="Y53" i="1"/>
  <c r="Y54" i="1"/>
  <c r="Y55" i="1"/>
  <c r="Y56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" i="1"/>
  <c r="Y5" i="1"/>
  <c r="G79" i="1" l="1"/>
  <c r="B20" i="3"/>
  <c r="E20" i="3"/>
  <c r="F20" i="3"/>
  <c r="G20" i="3"/>
  <c r="H20" i="3"/>
  <c r="I20" i="3"/>
  <c r="J20" i="3"/>
  <c r="K20" i="3"/>
  <c r="L20" i="3"/>
  <c r="M20" i="3"/>
  <c r="C12" i="3" l="1"/>
  <c r="C14" i="3"/>
  <c r="C15" i="3"/>
  <c r="D15" i="3" s="1"/>
  <c r="C16" i="3"/>
  <c r="C17" i="3"/>
  <c r="D17" i="3" s="1"/>
  <c r="C23" i="3"/>
  <c r="C24" i="3"/>
  <c r="C25" i="3"/>
  <c r="D25" i="3" s="1"/>
  <c r="C26" i="3"/>
  <c r="D12" i="3" l="1"/>
  <c r="J79" i="1" l="1"/>
  <c r="E29" i="3"/>
  <c r="G29" i="3" l="1"/>
  <c r="H29" i="3"/>
  <c r="I29" i="3"/>
  <c r="J29" i="3"/>
  <c r="K29" i="3"/>
  <c r="L29" i="3"/>
  <c r="M29" i="3"/>
  <c r="N29" i="3"/>
  <c r="O29" i="3"/>
  <c r="P29" i="3"/>
  <c r="Q29" i="3"/>
  <c r="F29" i="3"/>
  <c r="D23" i="3"/>
  <c r="D24" i="3"/>
  <c r="C27" i="3"/>
  <c r="C6" i="3"/>
  <c r="C7" i="3"/>
  <c r="C8" i="3"/>
  <c r="C9" i="3"/>
  <c r="C10" i="3"/>
  <c r="C11" i="3"/>
  <c r="C13" i="3"/>
  <c r="D14" i="3"/>
  <c r="C5" i="3"/>
  <c r="C20" i="3" s="1"/>
  <c r="B29" i="3"/>
  <c r="D20" i="3" l="1"/>
  <c r="D5" i="3"/>
  <c r="D11" i="3"/>
  <c r="D7" i="3"/>
  <c r="D9" i="3"/>
  <c r="D6" i="3"/>
  <c r="D8" i="3"/>
  <c r="D10" i="3"/>
  <c r="D13" i="3"/>
  <c r="C29" i="3"/>
  <c r="D2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Alison</author>
  </authors>
  <commentList>
    <comment ref="V2" authorId="0" shapeId="0" xr:uid="{3C8DD7DB-FF3E-408A-A298-0C4AC96E5C8A}">
      <text>
        <r>
          <rPr>
            <b/>
            <sz val="9"/>
            <color indexed="81"/>
            <rFont val="Tahoma"/>
            <charset val="1"/>
          </rPr>
          <t>Alison:</t>
        </r>
        <r>
          <rPr>
            <sz val="9"/>
            <color indexed="81"/>
            <rFont val="Tahoma"/>
            <charset val="1"/>
          </rPr>
          <t xml:space="preserve">
Grit and clocks defib</t>
        </r>
      </text>
    </comment>
    <comment ref="L3" authorId="0" shapeId="0" xr:uid="{397FC075-1BB1-45B5-99F6-26068E84491B}">
      <text>
        <r>
          <rPr>
            <b/>
            <sz val="9"/>
            <color indexed="81"/>
            <rFont val="Tahoma"/>
            <charset val="1"/>
          </rPr>
          <t>Alison:</t>
        </r>
        <r>
          <rPr>
            <sz val="9"/>
            <color indexed="81"/>
            <rFont val="Tahoma"/>
            <charset val="1"/>
          </rPr>
          <t xml:space="preserve">
phone internet postage </t>
        </r>
      </text>
    </comment>
    <comment ref="M3" authorId="0" shapeId="0" xr:uid="{77F648A3-5956-41A0-847A-13634DC41420}">
      <text>
        <r>
          <rPr>
            <b/>
            <sz val="9"/>
            <color indexed="81"/>
            <rFont val="Tahoma"/>
            <charset val="1"/>
          </rPr>
          <t>Alison:</t>
        </r>
        <r>
          <rPr>
            <sz val="9"/>
            <color indexed="81"/>
            <rFont val="Tahoma"/>
            <charset val="1"/>
          </rPr>
          <t xml:space="preserve">
NCALC ICO SLCC</t>
        </r>
      </text>
    </comment>
    <comment ref="N3" authorId="0" shapeId="0" xr:uid="{4A9EF026-7AF1-4CD4-9818-65B0A17A44CB}">
      <text>
        <r>
          <rPr>
            <b/>
            <sz val="9"/>
            <color indexed="81"/>
            <rFont val="Tahoma"/>
            <charset val="1"/>
          </rPr>
          <t>Alison:</t>
        </r>
        <r>
          <rPr>
            <sz val="9"/>
            <color indexed="81"/>
            <rFont val="Tahoma"/>
            <charset val="1"/>
          </rPr>
          <t xml:space="preserve">
Inc travel</t>
        </r>
      </text>
    </comment>
    <comment ref="T3" authorId="0" shapeId="0" xr:uid="{A289A067-9AD4-4D0A-97EB-E8A1F9A344BD}">
      <text>
        <r>
          <rPr>
            <b/>
            <sz val="9"/>
            <color indexed="81"/>
            <rFont val="Tahoma"/>
            <charset val="1"/>
          </rPr>
          <t>Alison:</t>
        </r>
        <r>
          <rPr>
            <sz val="9"/>
            <color indexed="81"/>
            <rFont val="Tahoma"/>
            <charset val="1"/>
          </rPr>
          <t xml:space="preserve">
Inspections etc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Alison</author>
  </authors>
  <commentList>
    <comment ref="A8" authorId="0" shapeId="0" xr:uid="{45D94F0C-308E-45FE-A86C-17951220CC4B}">
      <text>
        <r>
          <rPr>
            <b/>
            <sz val="9"/>
            <color indexed="81"/>
            <rFont val="Tahoma"/>
            <charset val="1"/>
          </rPr>
          <t>Alison:</t>
        </r>
        <r>
          <rPr>
            <sz val="9"/>
            <color indexed="81"/>
            <rFont val="Tahoma"/>
            <charset val="1"/>
          </rPr>
          <t xml:space="preserve">
phone stationary postage clerk mileage</t>
        </r>
      </text>
    </comment>
    <comment ref="A10" authorId="0" shapeId="0" xr:uid="{D888C8F1-6CF4-4AA6-A9D9-F121564C83C1}">
      <text>
        <r>
          <rPr>
            <b/>
            <sz val="9"/>
            <color indexed="81"/>
            <rFont val="Tahoma"/>
            <charset val="1"/>
          </rPr>
          <t>Alison:</t>
        </r>
        <r>
          <rPr>
            <sz val="9"/>
            <color indexed="81"/>
            <rFont val="Tahoma"/>
            <charset val="1"/>
          </rPr>
          <t xml:space="preserve">
clerk &amp; cllr travel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Alison</author>
  </authors>
  <commentList>
    <comment ref="B19" authorId="0" shapeId="0" xr:uid="{C5BE87BE-6B21-4036-A6EE-5C5CC4B5336E}">
      <text>
        <r>
          <rPr>
            <b/>
            <sz val="9"/>
            <color indexed="81"/>
            <rFont val="Tahoma"/>
            <charset val="1"/>
          </rPr>
          <t>Alison:</t>
        </r>
        <r>
          <rPr>
            <sz val="9"/>
            <color indexed="81"/>
            <rFont val="Tahoma"/>
            <charset val="1"/>
          </rPr>
          <t xml:space="preserve">
phone stationary postage clerk mileage</t>
        </r>
      </text>
    </comment>
    <comment ref="B21" authorId="0" shapeId="0" xr:uid="{6D0F69F1-2D16-4C78-808A-D78762D072C4}">
      <text>
        <r>
          <rPr>
            <b/>
            <sz val="9"/>
            <color indexed="81"/>
            <rFont val="Tahoma"/>
            <charset val="1"/>
          </rPr>
          <t>Alison:</t>
        </r>
        <r>
          <rPr>
            <sz val="9"/>
            <color indexed="81"/>
            <rFont val="Tahoma"/>
            <charset val="1"/>
          </rPr>
          <t xml:space="preserve">
clerk &amp; cllr travel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easto</author>
  </authors>
  <commentList>
    <comment ref="E22" authorId="0" shapeId="0" xr:uid="{F0ABEBDD-E613-4E0D-B6E0-AAF649BA1575}">
      <text>
        <r>
          <rPr>
            <b/>
            <sz val="9"/>
            <color indexed="81"/>
            <rFont val="Tahoma"/>
            <charset val="1"/>
          </rPr>
          <t>easto: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<sst xmlns="http://schemas.openxmlformats.org/spreadsheetml/2006/main" count="345" uniqueCount="213">
  <si>
    <t>Receipts</t>
  </si>
  <si>
    <t>Payments</t>
  </si>
  <si>
    <t>Date</t>
  </si>
  <si>
    <t>Description</t>
  </si>
  <si>
    <t>Total</t>
  </si>
  <si>
    <t>Cq.No.</t>
  </si>
  <si>
    <t>Wages</t>
  </si>
  <si>
    <t>PAYE</t>
  </si>
  <si>
    <t>Ins.</t>
  </si>
  <si>
    <t>Lighting</t>
  </si>
  <si>
    <t>VAT</t>
  </si>
  <si>
    <t>Street</t>
  </si>
  <si>
    <t>Donations</t>
  </si>
  <si>
    <t>&amp; Sec.137</t>
  </si>
  <si>
    <t>Insurance</t>
  </si>
  <si>
    <t>Maintenance</t>
  </si>
  <si>
    <t>Committed</t>
  </si>
  <si>
    <t>EXPENDITURE AGAINST BUDGET</t>
  </si>
  <si>
    <t>BUDGET</t>
  </si>
  <si>
    <t>ACTUAL TO DATE</t>
  </si>
  <si>
    <t>% of Budget</t>
  </si>
  <si>
    <t>MAY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</si>
  <si>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</si>
  <si>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</si>
  <si>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</si>
  <si>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</si>
  <si>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</si>
  <si>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</si>
  <si>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</si>
  <si>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</si>
  <si>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</si>
  <si>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</si>
  <si>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</si>
  <si>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Room Hire</t>
  </si>
  <si>
    <t>Training</t>
  </si>
  <si>
    <t>Total Payments</t>
  </si>
  <si>
    <t>Interest</t>
  </si>
  <si>
    <t>Total Receipts</t>
  </si>
  <si>
    <t>Other payments (not in budget)</t>
  </si>
  <si>
    <t xml:space="preserve">Room </t>
  </si>
  <si>
    <t>Hire</t>
  </si>
  <si>
    <t>Stationery</t>
  </si>
  <si>
    <t>/Admin.</t>
  </si>
  <si>
    <t>of assets</t>
  </si>
  <si>
    <t>Other receipts (not in budget)</t>
  </si>
  <si>
    <r>
      <t xml:space="preserve">Payments </t>
    </r>
    <r>
      <rPr>
        <sz val="10"/>
        <color rgb="FFFF0000"/>
        <rFont val="Arial"/>
        <family val="2"/>
      </rPr>
      <t>(</t>
    </r>
    <r>
      <rPr>
        <i/>
        <sz val="10"/>
        <color rgb="FFFF0000"/>
        <rFont val="Arial"/>
        <family val="2"/>
      </rPr>
      <t>excluding VAT)</t>
    </r>
  </si>
  <si>
    <r>
      <rPr>
        <b/>
        <sz val="10"/>
        <rFont val="Arial"/>
        <family val="2"/>
      </rPr>
      <t xml:space="preserve">Receipts </t>
    </r>
    <r>
      <rPr>
        <i/>
        <sz val="10"/>
        <color rgb="FFFF0000"/>
        <rFont val="Arial"/>
        <family val="2"/>
      </rPr>
      <t>(excluding VAT)</t>
    </r>
  </si>
  <si>
    <t>Street Lighting</t>
  </si>
  <si>
    <t>s137 payments</t>
  </si>
  <si>
    <t>Receipts &amp; Payments 2018 - 2019</t>
  </si>
  <si>
    <t>Website &amp; email</t>
  </si>
  <si>
    <t>24.04.18</t>
  </si>
  <si>
    <t xml:space="preserve">Parks and </t>
  </si>
  <si>
    <t>Open Spaces</t>
  </si>
  <si>
    <t>Subs</t>
  </si>
  <si>
    <t>Audit</t>
  </si>
  <si>
    <t>Misc</t>
  </si>
  <si>
    <t>Solicitor</t>
  </si>
  <si>
    <t>Staff costs</t>
  </si>
  <si>
    <t>Admin costs</t>
  </si>
  <si>
    <t>Subscriptions</t>
  </si>
  <si>
    <t>Training/conference</t>
  </si>
  <si>
    <t>Parks &amp; Open Spaces</t>
  </si>
  <si>
    <t>Asset Maintenance</t>
  </si>
  <si>
    <t xml:space="preserve">Website </t>
  </si>
  <si>
    <t>&amp; email</t>
  </si>
  <si>
    <t>A Howells - Sal &amp; Exp</t>
  </si>
  <si>
    <t>Eon - Electricity</t>
  </si>
  <si>
    <t>ENC - Dog bin emptying</t>
  </si>
  <si>
    <t>McGill - Playpark Maint</t>
  </si>
  <si>
    <t>Eon - Light repair</t>
  </si>
  <si>
    <t>14.05.18</t>
  </si>
  <si>
    <t>D Barrett - Sal &amp; Exp</t>
  </si>
  <si>
    <t>NCALC - Annual Subs</t>
  </si>
  <si>
    <t>Came &amp; Co - Insurance</t>
  </si>
  <si>
    <t>11.06.18</t>
  </si>
  <si>
    <t>SLCC - Annual Subs</t>
  </si>
  <si>
    <t>HMRC - PAYE</t>
  </si>
  <si>
    <t>Cllr Asher - Mileage</t>
  </si>
  <si>
    <t>05.07.18</t>
  </si>
  <si>
    <t>Playsafe - RoSPA Insp</t>
  </si>
  <si>
    <t>Stapletons - legal fees</t>
  </si>
  <si>
    <t>ICO - Data Protection</t>
  </si>
  <si>
    <t>Leics Gardens - mowing</t>
  </si>
  <si>
    <t>Easton Maint Serv - gen maint</t>
  </si>
  <si>
    <t>Eon - electricity &amp; repair</t>
  </si>
  <si>
    <t>PWLB - Churchyard</t>
  </si>
  <si>
    <t>DD</t>
  </si>
  <si>
    <t>PWLB</t>
  </si>
  <si>
    <t>14.08.18</t>
  </si>
  <si>
    <t>Wicksteed Leisure - swing seat</t>
  </si>
  <si>
    <t>10.09.18</t>
  </si>
  <si>
    <t>Eon - Maintenance</t>
  </si>
  <si>
    <t>Easton Maint. - fit swing seat</t>
  </si>
  <si>
    <t>08.10.18</t>
  </si>
  <si>
    <t>D Lattimore - 2017 outstanding</t>
  </si>
  <si>
    <t>PKF Littlejohn - exteral audit</t>
  </si>
  <si>
    <t>British Legion - Poppy Wreath</t>
  </si>
  <si>
    <t>Mr &amp; Mrs Dhillion - Defib elect.</t>
  </si>
  <si>
    <t>12.11.18</t>
  </si>
  <si>
    <t>WNAA - donation</t>
  </si>
  <si>
    <t>Village Hall Cttee - Room Hire</t>
  </si>
  <si>
    <t>11.12.18</t>
  </si>
  <si>
    <t>Shaw &amp; Sons - minute books</t>
  </si>
  <si>
    <t>Waterland Solutions</t>
  </si>
  <si>
    <t>SSE - Electric</t>
  </si>
  <si>
    <t>Eon - street light maintenance</t>
  </si>
  <si>
    <t>VisionICT</t>
  </si>
  <si>
    <t>01.04.18</t>
  </si>
  <si>
    <t>Opening Balance</t>
  </si>
  <si>
    <t>Precept</t>
  </si>
  <si>
    <t>30.04.18</t>
  </si>
  <si>
    <t>Cancelled chq</t>
  </si>
  <si>
    <t>04.06.18</t>
  </si>
  <si>
    <t>Bank Interest</t>
  </si>
  <si>
    <t>06.07.18</t>
  </si>
  <si>
    <t>Village Sign rec.</t>
  </si>
  <si>
    <t>21.09.18</t>
  </si>
  <si>
    <t>Allotment income</t>
  </si>
  <si>
    <t>VAT Refund</t>
  </si>
  <si>
    <t>Precept - ENC</t>
  </si>
  <si>
    <t>01.09.18</t>
  </si>
  <si>
    <t xml:space="preserve">Easton on the Hill Parish Council </t>
  </si>
  <si>
    <t>Allotment Rent</t>
  </si>
  <si>
    <t>01.10.18</t>
  </si>
  <si>
    <t>11.01.19</t>
  </si>
  <si>
    <t>Wallbanger - Clerking Services</t>
  </si>
  <si>
    <t>T Nicol - Domain Renewal</t>
  </si>
  <si>
    <t>A Benfield - Expenses</t>
  </si>
  <si>
    <t>Reserves</t>
  </si>
  <si>
    <t>Land Registry/Solicitors</t>
  </si>
  <si>
    <t>Village Clock</t>
  </si>
  <si>
    <t>War memorial</t>
  </si>
  <si>
    <t>Public Lighting</t>
  </si>
  <si>
    <t>Churchyard Extension</t>
  </si>
  <si>
    <t>Election fees</t>
  </si>
  <si>
    <t>Allotments</t>
  </si>
  <si>
    <t>Village Sign</t>
  </si>
  <si>
    <t>IT</t>
  </si>
  <si>
    <t>Contingency</t>
  </si>
  <si>
    <t xml:space="preserve">Closing Balance </t>
  </si>
  <si>
    <t>Total Reserves</t>
  </si>
  <si>
    <t>03.12.18</t>
  </si>
  <si>
    <t>dd</t>
  </si>
  <si>
    <t>07.01.19</t>
  </si>
  <si>
    <t>43 Stamford</t>
  </si>
  <si>
    <t>Eon - lamp replacement</t>
  </si>
  <si>
    <t>04.03.19</t>
  </si>
  <si>
    <t>11.02.19</t>
  </si>
  <si>
    <t>The Defib Pad - spares</t>
  </si>
  <si>
    <t>M Simpson - swearing fee</t>
  </si>
  <si>
    <t>Easton on the Hill PC - new acct</t>
  </si>
  <si>
    <t>11.03.19</t>
  </si>
  <si>
    <t>Chq cancelled</t>
  </si>
  <si>
    <t>J Wilcockson - tree survey</t>
  </si>
  <si>
    <t>NCALC - Training</t>
  </si>
  <si>
    <t>New account</t>
  </si>
  <si>
    <t>Date of Inv.</t>
  </si>
  <si>
    <t>Supplier VAT No.</t>
  </si>
  <si>
    <t>Recipeint</t>
  </si>
  <si>
    <t>Amount</t>
  </si>
  <si>
    <t>Easton on the Hill Parish Council</t>
  </si>
  <si>
    <t>440 4982 50</t>
  </si>
  <si>
    <t>External Audit</t>
  </si>
  <si>
    <t>121 5795 76</t>
  </si>
  <si>
    <t>Dog bin emptying</t>
  </si>
  <si>
    <t>553 7696 03</t>
  </si>
  <si>
    <t>701 5761 59</t>
  </si>
  <si>
    <t>Street light energy</t>
  </si>
  <si>
    <t>Minute book</t>
  </si>
  <si>
    <t>Pond clearance</t>
  </si>
  <si>
    <t>301 1068 70</t>
  </si>
  <si>
    <t>559 0978 89</t>
  </si>
  <si>
    <t>Street light maintenance</t>
  </si>
  <si>
    <t>Website design</t>
  </si>
  <si>
    <t>690 1239 43</t>
  </si>
  <si>
    <t>Clerk services</t>
  </si>
  <si>
    <t>257 7200 03</t>
  </si>
  <si>
    <t>Stationary</t>
  </si>
  <si>
    <t>785 3757 77</t>
  </si>
  <si>
    <t>827 6397 88</t>
  </si>
  <si>
    <t>Defib spares</t>
  </si>
  <si>
    <t>891 7527 83</t>
  </si>
  <si>
    <t>Advert</t>
  </si>
  <si>
    <t>D Barrett - Annual cloud storage</t>
  </si>
  <si>
    <t>BP</t>
  </si>
  <si>
    <t>Bank fees</t>
  </si>
  <si>
    <t>26.02.19</t>
  </si>
  <si>
    <t>14.03.19</t>
  </si>
  <si>
    <t>Total c/f + income</t>
  </si>
  <si>
    <t>C/F Balance</t>
  </si>
  <si>
    <t xml:space="preserve">Receipts </t>
  </si>
  <si>
    <t xml:space="preserve">Payments </t>
  </si>
  <si>
    <t>VAT Refund - HMRC</t>
  </si>
  <si>
    <t>Cancelled chqs</t>
  </si>
  <si>
    <t>Other reciepts - not in budget</t>
  </si>
  <si>
    <t>Transfer from reserves</t>
  </si>
  <si>
    <t>Bank Accounts</t>
  </si>
  <si>
    <t>CURRENT ASSETS</t>
  </si>
  <si>
    <t>Community Account</t>
  </si>
  <si>
    <t>Business Saver</t>
  </si>
  <si>
    <t>Unity Trust</t>
  </si>
  <si>
    <t>Total cash at bank</t>
  </si>
  <si>
    <t>NET ASSETS</t>
  </si>
  <si>
    <t>Available Funds</t>
  </si>
  <si>
    <t>General Reserves</t>
  </si>
  <si>
    <t>Earmarked Reserves</t>
  </si>
  <si>
    <t>Transfer from Reserves</t>
  </si>
  <si>
    <t>Balance from Asset Register</t>
  </si>
  <si>
    <t>EASTON ON THE HILL PARISH COUNCIL</t>
  </si>
  <si>
    <t>Receipts and Payments at 31 March 2020</t>
  </si>
  <si>
    <t>(church gates, refund survey, rent SSSI)</t>
  </si>
  <si>
    <t>BALANCE SHEET AS AT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</si>
</sst>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9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doubleAccounting"/>
      <sz val="12"/>
      <name val="Arial"/>
      <family val="2"/>
    </font>
    <font>
      <b/>
      <u val="doubleAccounting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5" fillId="0" borderId="0" xfId="0" applyFont="1"/>
    <xf numFmtId="0" fontId="5" fillId="0" borderId="3" xfId="0" applyFont="1" applyBorder="1" applyAlignment="1">
      <alignment horizontal="center" wrapText="1"/>
    </xf>
    <xf numFmtId="44" fontId="5" fillId="0" borderId="1" xfId="0" applyNumberFormat="1" applyFont="1" applyBorder="1" applyAlignment="1">
      <alignment horizontal="center" wrapText="1"/>
    </xf>
    <xf numFmtId="10" fontId="5" fillId="0" borderId="1" xfId="0" applyNumberFormat="1" applyFont="1" applyBorder="1" applyAlignment="1">
      <alignment horizontal="center" wrapText="1"/>
    </xf>
    <xf numFmtId="44" fontId="6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4" fontId="5" fillId="0" borderId="0" xfId="0" applyNumberFormat="1" applyFont="1"/>
    <xf numFmtId="10" fontId="5" fillId="0" borderId="0" xfId="0" applyNumberFormat="1" applyFont="1"/>
    <xf numFmtId="44" fontId="5" fillId="0" borderId="4" xfId="0" applyNumberFormat="1" applyFont="1" applyBorder="1"/>
    <xf numFmtId="10" fontId="5" fillId="0" borderId="4" xfId="0" applyNumberFormat="1" applyFont="1" applyBorder="1"/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8" fontId="2" fillId="0" borderId="0" xfId="0" applyNumberFormat="1" applyFont="1" applyAlignment="1">
      <alignment horizontal="justify" vertical="center" wrapText="1"/>
    </xf>
    <xf numFmtId="44" fontId="2" fillId="0" borderId="0" xfId="0" applyNumberFormat="1" applyFont="1"/>
    <xf numFmtId="44" fontId="2" fillId="0" borderId="0" xfId="0" applyNumberFormat="1" applyFont="1" applyAlignment="1">
      <alignment horizontal="center"/>
    </xf>
    <xf numFmtId="44" fontId="2" fillId="0" borderId="6" xfId="0" applyNumberFormat="1" applyFont="1" applyBorder="1"/>
    <xf numFmtId="0" fontId="2" fillId="0" borderId="6" xfId="0" applyFont="1" applyBorder="1"/>
    <xf numFmtId="0" fontId="0" fillId="0" borderId="0" xfId="0" applyAlignment="1">
      <alignment wrapText="1"/>
    </xf>
    <xf numFmtId="44" fontId="0" fillId="0" borderId="0" xfId="0" applyNumberFormat="1"/>
    <xf numFmtId="44" fontId="3" fillId="0" borderId="0" xfId="0" applyNumberFormat="1" applyFont="1"/>
    <xf numFmtId="0" fontId="10" fillId="0" borderId="1" xfId="0" applyFont="1" applyBorder="1" applyAlignment="1">
      <alignment wrapText="1"/>
    </xf>
    <xf numFmtId="4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44" fontId="3" fillId="0" borderId="1" xfId="0" applyNumberFormat="1" applyFont="1" applyBorder="1"/>
    <xf numFmtId="0" fontId="3" fillId="0" borderId="4" xfId="0" applyFont="1" applyBorder="1" applyAlignment="1">
      <alignment wrapText="1"/>
    </xf>
    <xf numFmtId="44" fontId="2" fillId="0" borderId="0" xfId="0" applyNumberFormat="1" applyFont="1" applyAlignment="1">
      <alignment wrapText="1"/>
    </xf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44" fontId="0" fillId="2" borderId="0" xfId="0" applyNumberFormat="1" applyFill="1"/>
    <xf numFmtId="44" fontId="2" fillId="0" borderId="4" xfId="0" applyNumberFormat="1" applyFont="1" applyBorder="1"/>
    <xf numFmtId="0" fontId="2" fillId="0" borderId="7" xfId="0" applyFont="1" applyBorder="1"/>
    <xf numFmtId="44" fontId="2" fillId="0" borderId="8" xfId="0" applyNumberFormat="1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44" fontId="16" fillId="0" borderId="0" xfId="0" applyNumberFormat="1" applyFont="1"/>
    <xf numFmtId="0" fontId="16" fillId="0" borderId="0" xfId="0" applyFont="1" applyBorder="1"/>
    <xf numFmtId="0" fontId="15" fillId="0" borderId="0" xfId="0" applyFont="1" applyBorder="1" applyAlignment="1">
      <alignment wrapText="1"/>
    </xf>
    <xf numFmtId="44" fontId="16" fillId="0" borderId="0" xfId="0" applyNumberFormat="1" applyFont="1" applyBorder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44" fontId="17" fillId="0" borderId="0" xfId="0" applyNumberFormat="1" applyFont="1" applyBorder="1"/>
    <xf numFmtId="0" fontId="13" fillId="0" borderId="0" xfId="0" applyFont="1" applyBorder="1" applyAlignment="1">
      <alignment wrapText="1"/>
    </xf>
    <xf numFmtId="0" fontId="16" fillId="0" borderId="0" xfId="0" applyFont="1" applyBorder="1" applyAlignment="1">
      <alignment horizontal="right"/>
    </xf>
    <xf numFmtId="44" fontId="18" fillId="0" borderId="0" xfId="0" applyNumberFormat="1" applyFont="1" applyBorder="1"/>
    <xf numFmtId="44" fontId="14" fillId="0" borderId="0" xfId="0" applyNumberFormat="1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wrapText="1"/>
    </xf>
    <xf numFmtId="49" fontId="16" fillId="0" borderId="0" xfId="0" applyNumberFormat="1" applyFont="1" applyBorder="1"/>
    <xf numFmtId="164" fontId="16" fillId="0" borderId="0" xfId="0" applyNumberFormat="1" applyFont="1"/>
    <xf numFmtId="164" fontId="1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4"/>
  <sheetViews>
    <sheetView showWhiteSpace="0" zoomScaleNormal="100" workbookViewId="0">
      <pane xSplit="5" ySplit="3" topLeftCell="L4" activePane="bottomRight" state="frozen"/>
      <selection pane="topRight" activeCell="F1" sqref="F1"/>
      <selection pane="bottomLeft" activeCell="A4" sqref="A4"/>
      <selection pane="bottomRight" activeCell="C4" sqref="C4"/>
    </sheetView>
  </sheetViews>
  <sheetFormatPr defaultRowHeight="11.25" x14ac:dyDescent="0.2"/>
  <cols>
    <col min="1" max="1" width="10.7109375" style="2" customWidth="1"/>
    <col min="2" max="2" width="12.7109375" style="2" bestFit="1" customWidth="1"/>
    <col min="3" max="3" width="9.85546875" style="23" bestFit="1" customWidth="1"/>
    <col min="4" max="4" width="8.85546875" style="23" bestFit="1" customWidth="1"/>
    <col min="5" max="5" width="23.28515625" style="2" bestFit="1" customWidth="1"/>
    <col min="6" max="6" width="5.5703125" style="2" bestFit="1" customWidth="1"/>
    <col min="7" max="8" width="9.85546875" style="23" bestFit="1" customWidth="1"/>
    <col min="9" max="9" width="7.7109375" style="23" bestFit="1" customWidth="1"/>
    <col min="10" max="10" width="9.85546875" style="23" bestFit="1" customWidth="1"/>
    <col min="11" max="11" width="7.7109375" style="23" bestFit="1" customWidth="1"/>
    <col min="12" max="12" width="9.140625" style="23" bestFit="1" customWidth="1"/>
    <col min="13" max="13" width="7.7109375" style="23" bestFit="1" customWidth="1"/>
    <col min="14" max="14" width="7.5703125" style="23" bestFit="1" customWidth="1"/>
    <col min="15" max="15" width="7.7109375" style="23" bestFit="1" customWidth="1"/>
    <col min="16" max="16" width="9.85546875" style="23" bestFit="1" customWidth="1"/>
    <col min="17" max="17" width="7.7109375" style="23" bestFit="1" customWidth="1"/>
    <col min="18" max="18" width="9" style="23" bestFit="1" customWidth="1"/>
    <col min="19" max="19" width="7.7109375" style="23" bestFit="1" customWidth="1"/>
    <col min="20" max="20" width="11.5703125" style="23" bestFit="1" customWidth="1"/>
    <col min="21" max="21" width="9" style="23" bestFit="1" customWidth="1"/>
    <col min="22" max="22" width="10.85546875" style="23" bestFit="1" customWidth="1"/>
    <col min="23" max="23" width="9.28515625" style="23" bestFit="1" customWidth="1"/>
    <col min="24" max="24" width="9" style="23" bestFit="1" customWidth="1"/>
    <col min="25" max="25" width="7.7109375" style="23" bestFit="1" customWidth="1"/>
    <col min="26" max="26" width="10.28515625" style="2" bestFit="1" customWidth="1"/>
    <col min="27" max="16384" width="9.140625" style="2"/>
  </cols>
  <sheetData>
    <row r="1" spans="1:26" x14ac:dyDescent="0.2">
      <c r="A1" s="2" t="s">
        <v>122</v>
      </c>
      <c r="E1" s="58" t="s">
        <v>49</v>
      </c>
      <c r="F1" s="58"/>
    </row>
    <row r="2" spans="1:26" x14ac:dyDescent="0.2">
      <c r="A2" s="1" t="s">
        <v>0</v>
      </c>
      <c r="B2" s="1"/>
      <c r="C2" s="24"/>
      <c r="D2" s="24" t="s">
        <v>1</v>
      </c>
      <c r="E2" s="1"/>
      <c r="F2" s="1"/>
      <c r="G2" s="24"/>
      <c r="H2" s="24"/>
      <c r="I2" s="24"/>
      <c r="J2" s="24"/>
      <c r="K2" s="24" t="s">
        <v>39</v>
      </c>
      <c r="L2" s="24" t="s">
        <v>41</v>
      </c>
      <c r="M2" s="24"/>
      <c r="N2" s="24"/>
      <c r="O2" s="24"/>
      <c r="P2" s="24" t="s">
        <v>11</v>
      </c>
      <c r="Q2" s="24"/>
      <c r="R2" s="24" t="s">
        <v>64</v>
      </c>
      <c r="S2" s="24"/>
      <c r="T2" s="24" t="s">
        <v>52</v>
      </c>
      <c r="U2" s="24"/>
      <c r="V2" s="24" t="s">
        <v>15</v>
      </c>
      <c r="W2" s="24" t="s">
        <v>12</v>
      </c>
      <c r="X2" s="24"/>
    </row>
    <row r="3" spans="1:26" x14ac:dyDescent="0.2">
      <c r="A3" s="1" t="s">
        <v>2</v>
      </c>
      <c r="B3" s="1" t="s">
        <v>3</v>
      </c>
      <c r="C3" s="24" t="s">
        <v>4</v>
      </c>
      <c r="D3" s="24" t="s">
        <v>2</v>
      </c>
      <c r="E3" s="1" t="s">
        <v>3</v>
      </c>
      <c r="F3" s="1" t="s">
        <v>5</v>
      </c>
      <c r="G3" s="24" t="s">
        <v>4</v>
      </c>
      <c r="H3" s="24" t="s">
        <v>6</v>
      </c>
      <c r="I3" s="24" t="s">
        <v>7</v>
      </c>
      <c r="J3" s="24" t="s">
        <v>8</v>
      </c>
      <c r="K3" s="24" t="s">
        <v>40</v>
      </c>
      <c r="L3" s="24" t="s">
        <v>42</v>
      </c>
      <c r="M3" s="24" t="s">
        <v>54</v>
      </c>
      <c r="N3" s="24" t="s">
        <v>34</v>
      </c>
      <c r="O3" s="24" t="s">
        <v>55</v>
      </c>
      <c r="P3" s="24" t="s">
        <v>9</v>
      </c>
      <c r="Q3" s="24" t="s">
        <v>56</v>
      </c>
      <c r="R3" s="24" t="s">
        <v>65</v>
      </c>
      <c r="S3" s="24" t="s">
        <v>57</v>
      </c>
      <c r="T3" s="24" t="s">
        <v>53</v>
      </c>
      <c r="U3" s="24" t="s">
        <v>88</v>
      </c>
      <c r="V3" s="24" t="s">
        <v>43</v>
      </c>
      <c r="W3" s="24" t="s">
        <v>13</v>
      </c>
      <c r="X3" s="24" t="s">
        <v>10</v>
      </c>
    </row>
    <row r="4" spans="1:26" x14ac:dyDescent="0.2">
      <c r="A4" s="2" t="s">
        <v>108</v>
      </c>
      <c r="B4" s="2" t="s">
        <v>109</v>
      </c>
      <c r="C4" s="35">
        <v>34499.21</v>
      </c>
      <c r="D4" s="23" t="s">
        <v>51</v>
      </c>
      <c r="E4" s="2" t="s">
        <v>66</v>
      </c>
      <c r="F4" s="2">
        <v>362</v>
      </c>
      <c r="G4" s="23">
        <v>561.80999999999995</v>
      </c>
      <c r="H4" s="23">
        <v>526.98</v>
      </c>
      <c r="L4" s="23">
        <v>34.83</v>
      </c>
      <c r="Y4" s="23">
        <f>G4-SUM(H4:X4)</f>
        <v>0</v>
      </c>
    </row>
    <row r="5" spans="1:26" x14ac:dyDescent="0.2">
      <c r="A5" s="2" t="s">
        <v>51</v>
      </c>
      <c r="B5" s="2" t="s">
        <v>110</v>
      </c>
      <c r="C5" s="23">
        <v>11830</v>
      </c>
      <c r="E5" s="2" t="s">
        <v>67</v>
      </c>
      <c r="F5" s="2">
        <v>363</v>
      </c>
      <c r="G5" s="23">
        <v>1721.77</v>
      </c>
      <c r="P5" s="23">
        <v>1434.81</v>
      </c>
      <c r="X5" s="23">
        <v>286.95999999999998</v>
      </c>
      <c r="Y5" s="23">
        <f>G5-SUM(H5:X5)</f>
        <v>0</v>
      </c>
    </row>
    <row r="6" spans="1:26" x14ac:dyDescent="0.2">
      <c r="A6" s="2" t="s">
        <v>111</v>
      </c>
      <c r="B6" s="2" t="s">
        <v>112</v>
      </c>
      <c r="C6" s="23">
        <v>870.35</v>
      </c>
      <c r="E6" s="2" t="s">
        <v>68</v>
      </c>
      <c r="F6" s="2">
        <v>364</v>
      </c>
      <c r="G6" s="23">
        <v>88.38</v>
      </c>
      <c r="T6" s="23">
        <v>73.650000000000006</v>
      </c>
      <c r="X6" s="23">
        <v>14.73</v>
      </c>
      <c r="Y6" s="23">
        <f t="shared" ref="Y6:Y76" si="0">G6-SUM(H6:X6)</f>
        <v>0</v>
      </c>
    </row>
    <row r="7" spans="1:26" x14ac:dyDescent="0.2">
      <c r="A7" s="2" t="s">
        <v>113</v>
      </c>
      <c r="B7" s="2" t="s">
        <v>114</v>
      </c>
      <c r="C7" s="23">
        <v>12.48</v>
      </c>
      <c r="E7" s="2" t="s">
        <v>69</v>
      </c>
      <c r="F7" s="2">
        <v>365</v>
      </c>
      <c r="G7" s="23">
        <v>238</v>
      </c>
      <c r="T7" s="23">
        <v>238</v>
      </c>
      <c r="Y7" s="23">
        <f t="shared" si="0"/>
        <v>0</v>
      </c>
    </row>
    <row r="8" spans="1:26" x14ac:dyDescent="0.2">
      <c r="A8" s="2" t="s">
        <v>115</v>
      </c>
      <c r="B8" s="2" t="s">
        <v>116</v>
      </c>
      <c r="C8" s="23">
        <v>400</v>
      </c>
      <c r="D8" s="25"/>
      <c r="E8" s="26" t="s">
        <v>70</v>
      </c>
      <c r="F8" s="26">
        <v>366</v>
      </c>
      <c r="G8" s="25">
        <v>31.27</v>
      </c>
      <c r="H8" s="25"/>
      <c r="I8" s="25"/>
      <c r="J8" s="25"/>
      <c r="K8" s="25"/>
      <c r="L8" s="25"/>
      <c r="M8" s="25"/>
      <c r="N8" s="25"/>
      <c r="O8" s="25"/>
      <c r="P8" s="25">
        <v>31.27</v>
      </c>
      <c r="Q8" s="25"/>
      <c r="R8" s="25"/>
      <c r="S8" s="25"/>
      <c r="T8" s="25"/>
      <c r="U8" s="25"/>
      <c r="V8" s="25"/>
      <c r="W8" s="25"/>
      <c r="X8" s="25"/>
      <c r="Y8" s="23">
        <f t="shared" si="0"/>
        <v>0</v>
      </c>
    </row>
    <row r="9" spans="1:26" x14ac:dyDescent="0.2">
      <c r="A9" s="2" t="s">
        <v>117</v>
      </c>
      <c r="B9" s="2" t="s">
        <v>110</v>
      </c>
      <c r="C9" s="23">
        <v>11830</v>
      </c>
      <c r="D9" s="23" t="s">
        <v>71</v>
      </c>
      <c r="E9" s="2" t="s">
        <v>72</v>
      </c>
      <c r="F9" s="2">
        <v>367</v>
      </c>
      <c r="G9" s="23">
        <v>654.27</v>
      </c>
      <c r="H9" s="23">
        <v>619.44000000000005</v>
      </c>
      <c r="L9" s="23">
        <v>34.83</v>
      </c>
      <c r="Y9" s="23">
        <f t="shared" si="0"/>
        <v>0</v>
      </c>
    </row>
    <row r="10" spans="1:26" x14ac:dyDescent="0.2">
      <c r="A10" s="2" t="s">
        <v>121</v>
      </c>
      <c r="B10" s="2" t="s">
        <v>118</v>
      </c>
      <c r="C10" s="23">
        <v>140</v>
      </c>
      <c r="E10" s="2" t="s">
        <v>73</v>
      </c>
      <c r="F10" s="2">
        <v>368</v>
      </c>
      <c r="G10" s="23">
        <v>629.9</v>
      </c>
      <c r="M10" s="23">
        <v>629.9</v>
      </c>
      <c r="Y10" s="23">
        <f t="shared" si="0"/>
        <v>0</v>
      </c>
      <c r="Z10" s="3"/>
    </row>
    <row r="11" spans="1:26" x14ac:dyDescent="0.2">
      <c r="A11" s="2" t="s">
        <v>121</v>
      </c>
      <c r="B11" s="2" t="s">
        <v>119</v>
      </c>
      <c r="C11" s="23">
        <v>2672.64</v>
      </c>
      <c r="D11" s="25"/>
      <c r="E11" s="26" t="s">
        <v>74</v>
      </c>
      <c r="F11" s="26">
        <v>369</v>
      </c>
      <c r="G11" s="25">
        <v>1509.58</v>
      </c>
      <c r="H11" s="25"/>
      <c r="I11" s="25"/>
      <c r="J11" s="25">
        <v>1509.58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3">
        <f t="shared" si="0"/>
        <v>0</v>
      </c>
    </row>
    <row r="12" spans="1:26" x14ac:dyDescent="0.2">
      <c r="A12" s="2" t="s">
        <v>121</v>
      </c>
      <c r="B12" s="2" t="s">
        <v>114</v>
      </c>
      <c r="C12" s="23">
        <v>12.49</v>
      </c>
      <c r="D12" s="23" t="s">
        <v>75</v>
      </c>
      <c r="E12" s="2" t="s">
        <v>76</v>
      </c>
      <c r="F12" s="2">
        <v>370</v>
      </c>
      <c r="G12" s="23">
        <v>147</v>
      </c>
      <c r="M12" s="23">
        <v>147</v>
      </c>
      <c r="Y12" s="23">
        <f t="shared" si="0"/>
        <v>0</v>
      </c>
    </row>
    <row r="13" spans="1:26" x14ac:dyDescent="0.2">
      <c r="A13" s="2" t="s">
        <v>121</v>
      </c>
      <c r="B13" s="2" t="s">
        <v>112</v>
      </c>
      <c r="C13" s="23">
        <v>500</v>
      </c>
      <c r="E13" s="2" t="s">
        <v>72</v>
      </c>
      <c r="F13" s="2">
        <v>371</v>
      </c>
      <c r="G13" s="23">
        <v>479.1</v>
      </c>
      <c r="H13" s="23">
        <v>444.27</v>
      </c>
      <c r="L13" s="23">
        <v>34.83</v>
      </c>
      <c r="Y13" s="23">
        <f t="shared" si="0"/>
        <v>0</v>
      </c>
    </row>
    <row r="14" spans="1:26" x14ac:dyDescent="0.2">
      <c r="A14" s="2" t="s">
        <v>124</v>
      </c>
      <c r="B14" s="2" t="s">
        <v>119</v>
      </c>
      <c r="C14" s="23">
        <v>2772.24</v>
      </c>
      <c r="E14" s="2" t="s">
        <v>67</v>
      </c>
      <c r="F14" s="2">
        <v>372</v>
      </c>
      <c r="G14" s="23">
        <v>278.33999999999997</v>
      </c>
      <c r="P14" s="23">
        <v>226.74</v>
      </c>
      <c r="X14" s="23">
        <v>51.6</v>
      </c>
      <c r="Y14" s="23">
        <f t="shared" si="0"/>
        <v>0</v>
      </c>
    </row>
    <row r="15" spans="1:26" x14ac:dyDescent="0.2">
      <c r="A15" s="2" t="s">
        <v>142</v>
      </c>
      <c r="B15" s="2" t="s">
        <v>114</v>
      </c>
      <c r="C15" s="23">
        <v>12.49</v>
      </c>
      <c r="E15" s="2" t="s">
        <v>77</v>
      </c>
      <c r="F15" s="2">
        <v>373</v>
      </c>
      <c r="G15" s="23">
        <v>342.73</v>
      </c>
      <c r="I15" s="23">
        <v>342.73</v>
      </c>
      <c r="Y15" s="23">
        <f t="shared" si="0"/>
        <v>0</v>
      </c>
    </row>
    <row r="16" spans="1:26" x14ac:dyDescent="0.2">
      <c r="A16" s="2" t="s">
        <v>144</v>
      </c>
      <c r="B16" s="2" t="s">
        <v>145</v>
      </c>
      <c r="C16" s="23">
        <v>17.309999999999999</v>
      </c>
      <c r="D16" s="25"/>
      <c r="E16" s="26" t="s">
        <v>78</v>
      </c>
      <c r="F16" s="26">
        <v>374</v>
      </c>
      <c r="G16" s="25">
        <v>20.7</v>
      </c>
      <c r="H16" s="25"/>
      <c r="I16" s="25"/>
      <c r="J16" s="25"/>
      <c r="K16" s="25"/>
      <c r="L16" s="25"/>
      <c r="M16" s="25"/>
      <c r="N16" s="25">
        <v>20.7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3">
        <f t="shared" si="0"/>
        <v>0</v>
      </c>
    </row>
    <row r="17" spans="1:25" x14ac:dyDescent="0.2">
      <c r="A17" s="2" t="s">
        <v>188</v>
      </c>
      <c r="B17" s="2" t="s">
        <v>156</v>
      </c>
      <c r="C17" s="23">
        <v>500</v>
      </c>
      <c r="D17" s="23" t="s">
        <v>79</v>
      </c>
      <c r="E17" s="2" t="s">
        <v>72</v>
      </c>
      <c r="F17" s="2">
        <v>375</v>
      </c>
      <c r="G17" s="23">
        <v>491.47</v>
      </c>
      <c r="H17" s="23">
        <v>444.27</v>
      </c>
      <c r="L17" s="23">
        <v>47.2</v>
      </c>
      <c r="Y17" s="23">
        <f t="shared" si="0"/>
        <v>0</v>
      </c>
    </row>
    <row r="18" spans="1:25" x14ac:dyDescent="0.2">
      <c r="A18" s="2" t="s">
        <v>147</v>
      </c>
      <c r="B18" s="2" t="s">
        <v>114</v>
      </c>
      <c r="C18" s="23">
        <v>12.5</v>
      </c>
      <c r="E18" s="2" t="s">
        <v>80</v>
      </c>
      <c r="F18" s="2">
        <v>376</v>
      </c>
      <c r="G18" s="23">
        <v>159.6</v>
      </c>
      <c r="T18" s="23">
        <v>133</v>
      </c>
      <c r="X18" s="23">
        <v>26.6</v>
      </c>
      <c r="Y18" s="23">
        <f t="shared" si="0"/>
        <v>0</v>
      </c>
    </row>
    <row r="19" spans="1:25" x14ac:dyDescent="0.2">
      <c r="E19" s="2" t="s">
        <v>81</v>
      </c>
      <c r="F19" s="2">
        <v>377</v>
      </c>
      <c r="G19" s="23">
        <v>990</v>
      </c>
      <c r="S19" s="23">
        <v>825</v>
      </c>
      <c r="X19" s="23">
        <v>165</v>
      </c>
      <c r="Y19" s="23">
        <f t="shared" si="0"/>
        <v>0</v>
      </c>
    </row>
    <row r="20" spans="1:25" ht="12" thickBot="1" x14ac:dyDescent="0.25">
      <c r="B20" s="2" t="s">
        <v>189</v>
      </c>
      <c r="C20" s="40">
        <f>SUM(C4:C19)</f>
        <v>66081.710000000006</v>
      </c>
      <c r="E20" s="2" t="s">
        <v>82</v>
      </c>
      <c r="F20" s="2">
        <v>378</v>
      </c>
      <c r="G20" s="23">
        <v>40</v>
      </c>
      <c r="M20" s="23">
        <v>40</v>
      </c>
      <c r="Y20" s="23">
        <f t="shared" si="0"/>
        <v>0</v>
      </c>
    </row>
    <row r="21" spans="1:25" ht="12" thickTop="1" x14ac:dyDescent="0.2">
      <c r="E21" s="2" t="s">
        <v>83</v>
      </c>
      <c r="F21" s="2">
        <v>379</v>
      </c>
      <c r="G21" s="23">
        <v>245</v>
      </c>
      <c r="T21" s="23">
        <v>245</v>
      </c>
      <c r="Y21" s="23">
        <f t="shared" si="0"/>
        <v>0</v>
      </c>
    </row>
    <row r="22" spans="1:25" x14ac:dyDescent="0.2">
      <c r="E22" s="2" t="s">
        <v>83</v>
      </c>
      <c r="F22" s="2">
        <v>380</v>
      </c>
      <c r="G22" s="23">
        <v>365</v>
      </c>
      <c r="T22" s="23">
        <v>365</v>
      </c>
      <c r="Y22" s="23">
        <f t="shared" si="0"/>
        <v>0</v>
      </c>
    </row>
    <row r="23" spans="1:25" x14ac:dyDescent="0.2">
      <c r="E23" s="2" t="s">
        <v>84</v>
      </c>
      <c r="F23" s="2">
        <v>381</v>
      </c>
      <c r="G23" s="23">
        <v>90</v>
      </c>
      <c r="T23" s="23">
        <v>90</v>
      </c>
      <c r="Y23" s="23">
        <f t="shared" si="0"/>
        <v>0</v>
      </c>
    </row>
    <row r="24" spans="1:25" x14ac:dyDescent="0.2">
      <c r="E24" s="2" t="s">
        <v>85</v>
      </c>
      <c r="F24" s="2">
        <v>382</v>
      </c>
      <c r="G24" s="23">
        <v>1021.47</v>
      </c>
      <c r="P24" s="23">
        <v>851.22</v>
      </c>
      <c r="X24" s="23">
        <v>170.25</v>
      </c>
      <c r="Y24" s="23">
        <f t="shared" si="0"/>
        <v>0</v>
      </c>
    </row>
    <row r="25" spans="1:25" x14ac:dyDescent="0.2">
      <c r="D25" s="25"/>
      <c r="E25" s="26" t="s">
        <v>86</v>
      </c>
      <c r="F25" s="26" t="s">
        <v>87</v>
      </c>
      <c r="G25" s="25">
        <v>521.17999999999995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>
        <v>521.17999999999995</v>
      </c>
      <c r="V25" s="25"/>
      <c r="W25" s="25"/>
      <c r="X25" s="25"/>
      <c r="Y25" s="23">
        <f t="shared" si="0"/>
        <v>0</v>
      </c>
    </row>
    <row r="26" spans="1:25" x14ac:dyDescent="0.2">
      <c r="D26" s="23" t="s">
        <v>89</v>
      </c>
      <c r="E26" s="2" t="s">
        <v>90</v>
      </c>
      <c r="F26" s="2">
        <v>383</v>
      </c>
      <c r="G26" s="23">
        <v>325.5</v>
      </c>
      <c r="T26" s="23">
        <v>271.25</v>
      </c>
      <c r="X26" s="23">
        <v>54.25</v>
      </c>
      <c r="Y26" s="23">
        <f t="shared" si="0"/>
        <v>0</v>
      </c>
    </row>
    <row r="27" spans="1:25" x14ac:dyDescent="0.2">
      <c r="E27" s="2" t="s">
        <v>83</v>
      </c>
      <c r="F27" s="2">
        <v>384</v>
      </c>
      <c r="G27" s="23">
        <v>570</v>
      </c>
      <c r="T27" s="23">
        <v>570</v>
      </c>
      <c r="Y27" s="23">
        <f t="shared" si="0"/>
        <v>0</v>
      </c>
    </row>
    <row r="28" spans="1:25" x14ac:dyDescent="0.2">
      <c r="D28" s="25"/>
      <c r="E28" s="26" t="s">
        <v>72</v>
      </c>
      <c r="F28" s="26">
        <v>385</v>
      </c>
      <c r="G28" s="25">
        <v>479.1</v>
      </c>
      <c r="H28" s="25">
        <v>444.27</v>
      </c>
      <c r="I28" s="25"/>
      <c r="J28" s="25"/>
      <c r="K28" s="25"/>
      <c r="L28" s="25">
        <v>34.83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3">
        <f t="shared" si="0"/>
        <v>0</v>
      </c>
    </row>
    <row r="29" spans="1:25" x14ac:dyDescent="0.2">
      <c r="D29" s="23" t="s">
        <v>91</v>
      </c>
      <c r="E29" s="2" t="s">
        <v>92</v>
      </c>
      <c r="F29" s="2">
        <v>386</v>
      </c>
      <c r="G29" s="23">
        <v>272.08999999999997</v>
      </c>
      <c r="P29" s="23">
        <v>226.74</v>
      </c>
      <c r="X29" s="23">
        <v>45.35</v>
      </c>
      <c r="Y29" s="23">
        <f t="shared" si="0"/>
        <v>0</v>
      </c>
    </row>
    <row r="30" spans="1:25" x14ac:dyDescent="0.2">
      <c r="E30" s="2" t="s">
        <v>93</v>
      </c>
      <c r="F30" s="2">
        <v>387</v>
      </c>
      <c r="G30" s="23">
        <v>35</v>
      </c>
      <c r="T30" s="23">
        <v>35</v>
      </c>
      <c r="Y30" s="23">
        <f t="shared" si="0"/>
        <v>0</v>
      </c>
    </row>
    <row r="31" spans="1:25" x14ac:dyDescent="0.2">
      <c r="E31" s="2" t="s">
        <v>72</v>
      </c>
      <c r="F31" s="2">
        <v>388</v>
      </c>
      <c r="G31" s="23">
        <v>518.88</v>
      </c>
      <c r="H31" s="23">
        <v>444.27</v>
      </c>
      <c r="L31" s="23">
        <v>74.61</v>
      </c>
      <c r="Y31" s="23">
        <f t="shared" si="0"/>
        <v>0</v>
      </c>
    </row>
    <row r="32" spans="1:25" x14ac:dyDescent="0.2">
      <c r="D32" s="25"/>
      <c r="E32" s="26" t="s">
        <v>77</v>
      </c>
      <c r="F32" s="26">
        <v>389</v>
      </c>
      <c r="G32" s="25">
        <v>333</v>
      </c>
      <c r="H32" s="25"/>
      <c r="I32" s="25">
        <v>333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3">
        <f t="shared" si="0"/>
        <v>0</v>
      </c>
    </row>
    <row r="33" spans="4:26" x14ac:dyDescent="0.2">
      <c r="D33" s="23" t="s">
        <v>94</v>
      </c>
      <c r="E33" s="2" t="s">
        <v>83</v>
      </c>
      <c r="F33" s="2">
        <v>390</v>
      </c>
      <c r="G33" s="23">
        <v>570</v>
      </c>
      <c r="T33" s="23">
        <v>570</v>
      </c>
      <c r="Y33" s="23">
        <f t="shared" si="0"/>
        <v>0</v>
      </c>
    </row>
    <row r="34" spans="4:26" x14ac:dyDescent="0.2">
      <c r="E34" s="2" t="s">
        <v>95</v>
      </c>
      <c r="F34" s="2">
        <v>391</v>
      </c>
      <c r="G34" s="23">
        <v>500</v>
      </c>
      <c r="T34" s="23">
        <v>500</v>
      </c>
      <c r="Y34" s="23">
        <f t="shared" si="0"/>
        <v>0</v>
      </c>
    </row>
    <row r="35" spans="4:26" ht="12.75" x14ac:dyDescent="0.2">
      <c r="E35" s="2" t="s">
        <v>96</v>
      </c>
      <c r="F35" s="2">
        <v>392</v>
      </c>
      <c r="G35" s="23">
        <v>240</v>
      </c>
      <c r="O35" s="23">
        <v>200</v>
      </c>
      <c r="X35" s="23">
        <v>40</v>
      </c>
      <c r="Y35" s="23">
        <f t="shared" si="0"/>
        <v>0</v>
      </c>
      <c r="Z35" s="28"/>
    </row>
    <row r="36" spans="4:26" ht="12.75" x14ac:dyDescent="0.2">
      <c r="E36" s="2" t="s">
        <v>68</v>
      </c>
      <c r="F36" s="2">
        <v>393</v>
      </c>
      <c r="G36" s="23">
        <v>44.2</v>
      </c>
      <c r="T36" s="23">
        <v>36.83</v>
      </c>
      <c r="X36" s="23">
        <v>7.37</v>
      </c>
      <c r="Y36" s="23">
        <f t="shared" si="0"/>
        <v>0</v>
      </c>
      <c r="Z36" s="28"/>
    </row>
    <row r="37" spans="4:26" ht="12.75" x14ac:dyDescent="0.2">
      <c r="E37" s="2" t="s">
        <v>97</v>
      </c>
      <c r="F37" s="2">
        <v>394</v>
      </c>
      <c r="G37" s="23">
        <v>100</v>
      </c>
      <c r="W37" s="23">
        <v>100</v>
      </c>
      <c r="Y37" s="23">
        <f t="shared" si="0"/>
        <v>0</v>
      </c>
      <c r="Z37" s="28"/>
    </row>
    <row r="38" spans="4:26" ht="12.75" x14ac:dyDescent="0.2">
      <c r="E38" s="2" t="s">
        <v>72</v>
      </c>
      <c r="F38" s="2">
        <v>395</v>
      </c>
      <c r="G38" s="23">
        <v>620.39</v>
      </c>
      <c r="H38" s="23">
        <v>444.27</v>
      </c>
      <c r="L38" s="23">
        <v>176.12</v>
      </c>
      <c r="Y38" s="23">
        <f t="shared" si="0"/>
        <v>0</v>
      </c>
      <c r="Z38" s="28"/>
    </row>
    <row r="39" spans="4:26" ht="12.75" x14ac:dyDescent="0.2">
      <c r="E39" s="2" t="s">
        <v>98</v>
      </c>
      <c r="F39" s="2">
        <v>396</v>
      </c>
      <c r="G39" s="23">
        <v>25</v>
      </c>
      <c r="V39" s="23">
        <v>25</v>
      </c>
      <c r="Y39" s="23">
        <f t="shared" si="0"/>
        <v>0</v>
      </c>
      <c r="Z39" s="28"/>
    </row>
    <row r="40" spans="4:26" ht="12.75" x14ac:dyDescent="0.2">
      <c r="D40" s="25"/>
      <c r="E40" s="26" t="s">
        <v>77</v>
      </c>
      <c r="F40" s="26">
        <v>397</v>
      </c>
      <c r="G40" s="25">
        <v>111</v>
      </c>
      <c r="H40" s="25"/>
      <c r="I40" s="25">
        <v>111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3">
        <f t="shared" si="0"/>
        <v>0</v>
      </c>
      <c r="Z40" s="28"/>
    </row>
    <row r="41" spans="4:26" ht="12.75" x14ac:dyDescent="0.2">
      <c r="D41" s="23" t="s">
        <v>99</v>
      </c>
      <c r="E41" s="2" t="s">
        <v>83</v>
      </c>
      <c r="F41" s="2">
        <v>398</v>
      </c>
      <c r="G41" s="23">
        <v>570</v>
      </c>
      <c r="T41" s="23">
        <v>570</v>
      </c>
      <c r="Y41" s="23">
        <f t="shared" si="0"/>
        <v>0</v>
      </c>
      <c r="Z41" s="28"/>
    </row>
    <row r="42" spans="4:26" ht="12.75" x14ac:dyDescent="0.2">
      <c r="E42" s="2" t="s">
        <v>153</v>
      </c>
      <c r="F42" s="2">
        <v>399</v>
      </c>
      <c r="Y42" s="23">
        <f t="shared" si="0"/>
        <v>0</v>
      </c>
      <c r="Z42" s="28"/>
    </row>
    <row r="43" spans="4:26" ht="12.75" x14ac:dyDescent="0.2">
      <c r="E43" s="2" t="s">
        <v>100</v>
      </c>
      <c r="F43" s="2">
        <v>400</v>
      </c>
      <c r="G43" s="23">
        <v>100</v>
      </c>
      <c r="W43" s="23">
        <v>100</v>
      </c>
      <c r="Y43" s="23">
        <f t="shared" si="0"/>
        <v>0</v>
      </c>
      <c r="Z43" s="28"/>
    </row>
    <row r="44" spans="4:26" ht="12.75" x14ac:dyDescent="0.2">
      <c r="E44" s="2" t="s">
        <v>97</v>
      </c>
      <c r="F44" s="2">
        <v>401</v>
      </c>
      <c r="G44" s="23">
        <v>25</v>
      </c>
      <c r="W44" s="23">
        <v>25</v>
      </c>
      <c r="Y44" s="23">
        <f t="shared" si="0"/>
        <v>0</v>
      </c>
      <c r="Z44" s="28"/>
    </row>
    <row r="45" spans="4:26" ht="12.75" x14ac:dyDescent="0.2">
      <c r="E45" s="2" t="s">
        <v>95</v>
      </c>
      <c r="F45" s="2">
        <v>402</v>
      </c>
      <c r="G45" s="23">
        <v>500</v>
      </c>
      <c r="T45" s="23">
        <v>500</v>
      </c>
      <c r="Y45" s="23">
        <f t="shared" si="0"/>
        <v>0</v>
      </c>
      <c r="Z45" s="28"/>
    </row>
    <row r="46" spans="4:26" ht="12.75" x14ac:dyDescent="0.2">
      <c r="E46" s="2" t="s">
        <v>72</v>
      </c>
      <c r="F46" s="2">
        <v>403</v>
      </c>
      <c r="G46" s="23">
        <v>698.31</v>
      </c>
      <c r="H46" s="23">
        <v>660</v>
      </c>
      <c r="L46" s="23">
        <v>38.31</v>
      </c>
      <c r="Y46" s="23">
        <f t="shared" si="0"/>
        <v>0</v>
      </c>
      <c r="Z46" s="28"/>
    </row>
    <row r="47" spans="4:26" ht="12.75" x14ac:dyDescent="0.2">
      <c r="D47" s="25"/>
      <c r="E47" s="26" t="s">
        <v>101</v>
      </c>
      <c r="F47" s="26">
        <v>404</v>
      </c>
      <c r="G47" s="25">
        <v>150</v>
      </c>
      <c r="H47" s="25"/>
      <c r="I47" s="25"/>
      <c r="J47" s="25"/>
      <c r="K47" s="25">
        <v>150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3">
        <f t="shared" si="0"/>
        <v>0</v>
      </c>
      <c r="Z47" s="28"/>
    </row>
    <row r="48" spans="4:26" ht="12.75" x14ac:dyDescent="0.2">
      <c r="D48" s="23" t="s">
        <v>142</v>
      </c>
      <c r="E48" s="2" t="s">
        <v>86</v>
      </c>
      <c r="F48" s="2" t="s">
        <v>143</v>
      </c>
      <c r="G48" s="23">
        <v>521.17999999999995</v>
      </c>
      <c r="U48" s="23">
        <v>521.17999999999995</v>
      </c>
      <c r="Z48" s="28"/>
    </row>
    <row r="49" spans="4:26" ht="12.75" x14ac:dyDescent="0.2">
      <c r="D49" s="23" t="s">
        <v>102</v>
      </c>
      <c r="E49" s="2" t="s">
        <v>103</v>
      </c>
      <c r="F49" s="2">
        <v>405</v>
      </c>
      <c r="G49" s="23">
        <v>93.6</v>
      </c>
      <c r="L49" s="23">
        <v>78</v>
      </c>
      <c r="X49" s="23">
        <v>15.6</v>
      </c>
      <c r="Y49" s="23">
        <f t="shared" si="0"/>
        <v>0</v>
      </c>
      <c r="Z49" s="28"/>
    </row>
    <row r="50" spans="4:26" ht="12.75" x14ac:dyDescent="0.2">
      <c r="E50" s="2" t="s">
        <v>104</v>
      </c>
      <c r="F50" s="2">
        <v>406</v>
      </c>
      <c r="G50" s="23">
        <v>720</v>
      </c>
      <c r="T50" s="23">
        <v>600</v>
      </c>
      <c r="X50" s="23">
        <v>120</v>
      </c>
      <c r="Y50" s="23">
        <f t="shared" si="0"/>
        <v>0</v>
      </c>
      <c r="Z50" s="28"/>
    </row>
    <row r="51" spans="4:26" ht="12.75" x14ac:dyDescent="0.2">
      <c r="E51" s="2" t="s">
        <v>106</v>
      </c>
      <c r="F51" s="2">
        <v>407</v>
      </c>
      <c r="G51" s="23">
        <v>272.08999999999997</v>
      </c>
      <c r="P51" s="23">
        <v>226.74</v>
      </c>
      <c r="X51" s="23">
        <v>45.35</v>
      </c>
      <c r="Y51" s="23">
        <f t="shared" si="0"/>
        <v>0</v>
      </c>
      <c r="Z51" s="28"/>
    </row>
    <row r="52" spans="4:26" ht="12.75" x14ac:dyDescent="0.2">
      <c r="E52" s="2" t="s">
        <v>153</v>
      </c>
      <c r="F52" s="2">
        <v>408</v>
      </c>
      <c r="Y52" s="23">
        <f t="shared" si="0"/>
        <v>0</v>
      </c>
      <c r="Z52" s="28"/>
    </row>
    <row r="53" spans="4:26" ht="12.75" x14ac:dyDescent="0.2">
      <c r="D53" s="25"/>
      <c r="E53" s="26" t="s">
        <v>107</v>
      </c>
      <c r="F53" s="26">
        <v>409</v>
      </c>
      <c r="G53" s="25">
        <v>546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v>455</v>
      </c>
      <c r="S53" s="25"/>
      <c r="T53" s="25"/>
      <c r="U53" s="25"/>
      <c r="V53" s="25"/>
      <c r="W53" s="25"/>
      <c r="X53" s="25">
        <v>91</v>
      </c>
      <c r="Y53" s="23">
        <f t="shared" si="0"/>
        <v>0</v>
      </c>
      <c r="Z53" s="28"/>
    </row>
    <row r="54" spans="4:26" ht="12.75" x14ac:dyDescent="0.2">
      <c r="D54" s="23" t="s">
        <v>125</v>
      </c>
      <c r="E54" s="2" t="s">
        <v>126</v>
      </c>
      <c r="F54" s="2">
        <v>410</v>
      </c>
      <c r="G54" s="23">
        <v>1842.36</v>
      </c>
      <c r="H54" s="23">
        <v>1475</v>
      </c>
      <c r="L54" s="23">
        <v>60.3</v>
      </c>
      <c r="X54" s="23">
        <v>307.06</v>
      </c>
      <c r="Y54" s="23">
        <f t="shared" si="0"/>
        <v>0</v>
      </c>
      <c r="Z54" s="28"/>
    </row>
    <row r="55" spans="4:26" ht="12.75" x14ac:dyDescent="0.2">
      <c r="E55" s="2" t="s">
        <v>127</v>
      </c>
      <c r="F55" s="2">
        <v>411</v>
      </c>
      <c r="G55" s="23">
        <v>62.35</v>
      </c>
      <c r="R55" s="23">
        <v>62.35</v>
      </c>
      <c r="Y55" s="23">
        <f t="shared" si="0"/>
        <v>0</v>
      </c>
      <c r="Z55" s="28"/>
    </row>
    <row r="56" spans="4:26" ht="12.75" x14ac:dyDescent="0.2">
      <c r="E56" s="2" t="s">
        <v>128</v>
      </c>
      <c r="F56" s="2">
        <v>412</v>
      </c>
      <c r="G56" s="23">
        <v>55.43</v>
      </c>
      <c r="L56" s="23">
        <v>52.95</v>
      </c>
      <c r="X56" s="23">
        <v>2.48</v>
      </c>
      <c r="Y56" s="23">
        <f t="shared" si="0"/>
        <v>0</v>
      </c>
      <c r="Z56" s="28"/>
    </row>
    <row r="57" spans="4:26" ht="12.75" x14ac:dyDescent="0.2">
      <c r="D57" s="25"/>
      <c r="E57" s="26" t="s">
        <v>105</v>
      </c>
      <c r="F57" s="26">
        <v>413</v>
      </c>
      <c r="G57" s="25">
        <v>267.08999999999997</v>
      </c>
      <c r="H57" s="25"/>
      <c r="I57" s="25"/>
      <c r="J57" s="25"/>
      <c r="K57" s="25"/>
      <c r="L57" s="25"/>
      <c r="M57" s="25"/>
      <c r="N57" s="25"/>
      <c r="O57" s="25"/>
      <c r="P57" s="25">
        <v>222.96</v>
      </c>
      <c r="Q57" s="25"/>
      <c r="R57" s="25"/>
      <c r="S57" s="25"/>
      <c r="T57" s="25"/>
      <c r="U57" s="25"/>
      <c r="V57" s="25"/>
      <c r="W57" s="25"/>
      <c r="X57" s="25">
        <v>44.13</v>
      </c>
      <c r="Y57" s="23">
        <f t="shared" si="0"/>
        <v>0</v>
      </c>
      <c r="Z57" s="28"/>
    </row>
    <row r="58" spans="4:26" ht="12.75" x14ac:dyDescent="0.2">
      <c r="D58" s="23" t="s">
        <v>148</v>
      </c>
      <c r="E58" s="2" t="s">
        <v>107</v>
      </c>
      <c r="F58" s="2">
        <v>414</v>
      </c>
      <c r="G58" s="23">
        <v>597.6</v>
      </c>
      <c r="R58" s="23">
        <v>498</v>
      </c>
      <c r="X58" s="23">
        <v>99.6</v>
      </c>
      <c r="Y58" s="23">
        <f t="shared" si="0"/>
        <v>0</v>
      </c>
      <c r="Z58" s="28"/>
    </row>
    <row r="59" spans="4:26" ht="12.75" x14ac:dyDescent="0.2">
      <c r="E59" s="2" t="s">
        <v>128</v>
      </c>
      <c r="F59" s="2">
        <v>415</v>
      </c>
      <c r="G59" s="23">
        <v>67.39</v>
      </c>
      <c r="L59" s="23">
        <v>67.39</v>
      </c>
      <c r="Y59" s="23">
        <f t="shared" si="0"/>
        <v>0</v>
      </c>
      <c r="Z59" s="28"/>
    </row>
    <row r="60" spans="4:26" ht="12.75" x14ac:dyDescent="0.2">
      <c r="E60" s="2" t="s">
        <v>72</v>
      </c>
      <c r="F60" s="2">
        <v>416</v>
      </c>
      <c r="G60" s="23">
        <v>403.83</v>
      </c>
      <c r="H60" s="23">
        <v>403.83</v>
      </c>
      <c r="Y60" s="23">
        <f t="shared" si="0"/>
        <v>0</v>
      </c>
      <c r="Z60" s="28"/>
    </row>
    <row r="61" spans="4:26" ht="12.75" x14ac:dyDescent="0.2">
      <c r="E61" s="2" t="s">
        <v>106</v>
      </c>
      <c r="F61" s="2">
        <v>417</v>
      </c>
      <c r="G61" s="23">
        <v>420</v>
      </c>
      <c r="P61" s="23">
        <v>350</v>
      </c>
      <c r="X61" s="23">
        <v>70</v>
      </c>
      <c r="Y61" s="23">
        <f t="shared" si="0"/>
        <v>0</v>
      </c>
      <c r="Z61" s="28"/>
    </row>
    <row r="62" spans="4:26" ht="12.75" x14ac:dyDescent="0.2">
      <c r="E62" s="2" t="s">
        <v>126</v>
      </c>
      <c r="F62" s="2">
        <v>418</v>
      </c>
      <c r="G62" s="23">
        <v>2185.6</v>
      </c>
      <c r="H62" s="23">
        <v>1806.25</v>
      </c>
      <c r="L62" s="23">
        <v>15.08</v>
      </c>
      <c r="X62" s="23">
        <v>364.27</v>
      </c>
      <c r="Y62" s="23">
        <f t="shared" si="0"/>
        <v>0</v>
      </c>
      <c r="Z62" s="28"/>
    </row>
    <row r="63" spans="4:26" ht="12.75" x14ac:dyDescent="0.2">
      <c r="E63" s="2" t="s">
        <v>146</v>
      </c>
      <c r="F63" s="2">
        <v>419</v>
      </c>
      <c r="G63" s="23">
        <v>8302.7999999999993</v>
      </c>
      <c r="P63" s="23">
        <v>6919</v>
      </c>
      <c r="X63" s="23">
        <v>1383.8</v>
      </c>
      <c r="Y63" s="23">
        <f t="shared" si="0"/>
        <v>0</v>
      </c>
      <c r="Z63" s="28"/>
    </row>
    <row r="64" spans="4:26" ht="12.75" x14ac:dyDescent="0.2">
      <c r="E64" s="2" t="s">
        <v>150</v>
      </c>
      <c r="F64" s="2">
        <v>420</v>
      </c>
      <c r="G64" s="23">
        <v>44</v>
      </c>
      <c r="S64" s="23">
        <v>44</v>
      </c>
      <c r="Z64" s="28"/>
    </row>
    <row r="65" spans="2:26" ht="12.75" x14ac:dyDescent="0.2">
      <c r="D65" s="25" t="s">
        <v>187</v>
      </c>
      <c r="E65" s="26" t="s">
        <v>186</v>
      </c>
      <c r="F65" s="26"/>
      <c r="G65" s="25">
        <v>25</v>
      </c>
      <c r="H65" s="25"/>
      <c r="I65" s="25"/>
      <c r="J65" s="25"/>
      <c r="K65" s="25"/>
      <c r="L65" s="25">
        <v>25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Z65" s="28"/>
    </row>
    <row r="66" spans="2:26" ht="12.75" x14ac:dyDescent="0.2">
      <c r="D66" s="23" t="s">
        <v>147</v>
      </c>
      <c r="E66" s="2" t="s">
        <v>149</v>
      </c>
      <c r="F66" s="2">
        <v>421</v>
      </c>
      <c r="G66" s="23">
        <v>193.8</v>
      </c>
      <c r="V66" s="23">
        <v>161.5</v>
      </c>
      <c r="X66" s="23">
        <v>32.299999999999997</v>
      </c>
      <c r="Y66" s="23">
        <f t="shared" si="0"/>
        <v>0</v>
      </c>
      <c r="Z66" s="28"/>
    </row>
    <row r="67" spans="2:26" ht="12.75" x14ac:dyDescent="0.2">
      <c r="E67" s="2" t="s">
        <v>151</v>
      </c>
      <c r="F67" s="2">
        <v>422</v>
      </c>
      <c r="G67" s="23">
        <v>500</v>
      </c>
      <c r="Q67" s="23">
        <v>500</v>
      </c>
      <c r="Y67" s="23">
        <f t="shared" si="0"/>
        <v>0</v>
      </c>
      <c r="Z67" s="28"/>
    </row>
    <row r="68" spans="2:26" ht="12.75" x14ac:dyDescent="0.2">
      <c r="D68" s="23" t="s">
        <v>152</v>
      </c>
      <c r="E68" s="2" t="s">
        <v>126</v>
      </c>
      <c r="F68" s="2">
        <v>423</v>
      </c>
      <c r="G68" s="23">
        <v>1614.28</v>
      </c>
      <c r="H68" s="23">
        <v>1300</v>
      </c>
      <c r="L68" s="23">
        <v>45.23</v>
      </c>
      <c r="X68" s="23">
        <v>269.05</v>
      </c>
      <c r="Y68" s="23">
        <f t="shared" si="0"/>
        <v>0</v>
      </c>
      <c r="Z68" s="28"/>
    </row>
    <row r="69" spans="2:26" x14ac:dyDescent="0.2">
      <c r="E69" s="2" t="s">
        <v>105</v>
      </c>
      <c r="F69" s="2">
        <v>424</v>
      </c>
      <c r="G69" s="23">
        <v>1654.98</v>
      </c>
      <c r="P69" s="23">
        <v>1379.15</v>
      </c>
      <c r="X69" s="23">
        <v>275.83</v>
      </c>
      <c r="Y69" s="23">
        <f t="shared" si="0"/>
        <v>0</v>
      </c>
    </row>
    <row r="70" spans="2:26" x14ac:dyDescent="0.2">
      <c r="E70" s="2" t="s">
        <v>154</v>
      </c>
      <c r="F70" s="2">
        <v>425</v>
      </c>
      <c r="G70" s="23">
        <v>462</v>
      </c>
      <c r="T70" s="23">
        <v>462</v>
      </c>
      <c r="Y70" s="23">
        <f t="shared" si="0"/>
        <v>0</v>
      </c>
    </row>
    <row r="71" spans="2:26" x14ac:dyDescent="0.2">
      <c r="E71" s="2" t="s">
        <v>107</v>
      </c>
      <c r="F71" s="2">
        <v>426</v>
      </c>
      <c r="G71" s="23">
        <v>42</v>
      </c>
      <c r="R71" s="23">
        <v>35</v>
      </c>
      <c r="X71" s="23">
        <v>7</v>
      </c>
      <c r="Y71" s="23">
        <f t="shared" si="0"/>
        <v>0</v>
      </c>
      <c r="Z71" s="23"/>
    </row>
    <row r="72" spans="2:26" x14ac:dyDescent="0.2">
      <c r="E72" s="2" t="s">
        <v>155</v>
      </c>
      <c r="F72" s="2">
        <v>427</v>
      </c>
      <c r="G72" s="23">
        <v>325</v>
      </c>
      <c r="N72" s="23">
        <v>325</v>
      </c>
      <c r="Y72" s="23">
        <f t="shared" si="0"/>
        <v>0</v>
      </c>
    </row>
    <row r="73" spans="2:26" x14ac:dyDescent="0.2">
      <c r="E73" s="2" t="s">
        <v>128</v>
      </c>
      <c r="F73" s="2">
        <v>428</v>
      </c>
      <c r="G73" s="23">
        <v>84.59</v>
      </c>
      <c r="L73" s="23">
        <v>73.27</v>
      </c>
      <c r="X73" s="23">
        <v>11.32</v>
      </c>
      <c r="Y73" s="23">
        <f t="shared" si="0"/>
        <v>0</v>
      </c>
    </row>
    <row r="74" spans="2:26" x14ac:dyDescent="0.2">
      <c r="E74" s="2" t="s">
        <v>105</v>
      </c>
      <c r="F74" s="2" t="s">
        <v>185</v>
      </c>
      <c r="G74" s="23">
        <v>249.72</v>
      </c>
      <c r="P74" s="23">
        <v>208.48</v>
      </c>
      <c r="X74" s="23">
        <v>41.24</v>
      </c>
      <c r="Y74" s="23">
        <f t="shared" si="0"/>
        <v>0</v>
      </c>
    </row>
    <row r="75" spans="2:26" x14ac:dyDescent="0.2">
      <c r="E75" s="2" t="s">
        <v>184</v>
      </c>
      <c r="F75" s="2" t="s">
        <v>185</v>
      </c>
      <c r="G75" s="23">
        <v>40</v>
      </c>
      <c r="L75" s="23">
        <v>40</v>
      </c>
      <c r="Y75" s="23">
        <f t="shared" si="0"/>
        <v>0</v>
      </c>
    </row>
    <row r="76" spans="2:26" x14ac:dyDescent="0.2">
      <c r="E76" s="26" t="s">
        <v>106</v>
      </c>
      <c r="F76" s="26" t="s">
        <v>185</v>
      </c>
      <c r="G76" s="23">
        <v>56.33</v>
      </c>
      <c r="P76" s="23">
        <v>46.94</v>
      </c>
      <c r="X76" s="23">
        <v>9.39</v>
      </c>
      <c r="Y76" s="23">
        <f t="shared" si="0"/>
        <v>0</v>
      </c>
    </row>
    <row r="77" spans="2:26" ht="12" thickBot="1" x14ac:dyDescent="0.25">
      <c r="G77" s="40">
        <f>SUM(G4:G76)</f>
        <v>39063.060000000005</v>
      </c>
      <c r="H77" s="40">
        <f>SUM(H4:H76)</f>
        <v>9012.85</v>
      </c>
      <c r="I77" s="40">
        <f>SUM(I5:I76)</f>
        <v>786.73</v>
      </c>
      <c r="J77" s="40">
        <f t="shared" ref="J77:W77" si="1">SUM(J5:J76)</f>
        <v>1509.58</v>
      </c>
      <c r="K77" s="40">
        <f t="shared" si="1"/>
        <v>150</v>
      </c>
      <c r="L77" s="40">
        <f>SUM(L4:L76)</f>
        <v>932.78</v>
      </c>
      <c r="M77" s="40">
        <f t="shared" si="1"/>
        <v>816.9</v>
      </c>
      <c r="N77" s="40">
        <f t="shared" si="1"/>
        <v>345.7</v>
      </c>
      <c r="O77" s="40">
        <f t="shared" si="1"/>
        <v>200</v>
      </c>
      <c r="P77" s="40">
        <f>SUM(P5:P76)</f>
        <v>12124.05</v>
      </c>
      <c r="Q77" s="40">
        <f t="shared" si="1"/>
        <v>500</v>
      </c>
      <c r="R77" s="40">
        <f t="shared" si="1"/>
        <v>1050.3499999999999</v>
      </c>
      <c r="S77" s="40">
        <f t="shared" si="1"/>
        <v>869</v>
      </c>
      <c r="T77" s="40">
        <f t="shared" si="1"/>
        <v>5259.73</v>
      </c>
      <c r="U77" s="40">
        <f t="shared" si="1"/>
        <v>1042.3599999999999</v>
      </c>
      <c r="V77" s="40">
        <f t="shared" si="1"/>
        <v>186.5</v>
      </c>
      <c r="W77" s="40">
        <f t="shared" si="1"/>
        <v>225</v>
      </c>
      <c r="X77" s="40">
        <f>SUM(X5:X76)</f>
        <v>4051.53</v>
      </c>
      <c r="Y77" s="23">
        <f>G77-SUM(H77:X77)</f>
        <v>0</v>
      </c>
    </row>
    <row r="78" spans="2:26" ht="12.75" thickTop="1" thickBot="1" x14ac:dyDescent="0.25">
      <c r="B78" s="41" t="s">
        <v>190</v>
      </c>
      <c r="C78" s="42">
        <f>C20-G77</f>
        <v>27018.65</v>
      </c>
    </row>
    <row r="79" spans="2:26" x14ac:dyDescent="0.2">
      <c r="G79" s="23">
        <f>G77-X77</f>
        <v>35011.530000000006</v>
      </c>
      <c r="J79" s="23">
        <f>G77-Y77</f>
        <v>39063.060000000005</v>
      </c>
    </row>
    <row r="80" spans="2:26" x14ac:dyDescent="0.2">
      <c r="E80" s="21"/>
      <c r="F80" s="21"/>
    </row>
    <row r="81" spans="5:6" x14ac:dyDescent="0.2">
      <c r="E81" s="21"/>
      <c r="F81" s="22"/>
    </row>
    <row r="82" spans="5:6" x14ac:dyDescent="0.2">
      <c r="E82" s="21"/>
      <c r="F82" s="22"/>
    </row>
    <row r="83" spans="5:6" x14ac:dyDescent="0.2">
      <c r="E83" s="21"/>
      <c r="F83" s="22"/>
    </row>
    <row r="84" spans="5:6" x14ac:dyDescent="0.2">
      <c r="E84" s="21"/>
      <c r="F84" s="22"/>
    </row>
  </sheetData>
  <mergeCells count="1">
    <mergeCell ref="E1:F1"/>
  </mergeCells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horizontalDpi="360" verticalDpi="360" r:id="rId1"/>
  <headerFooter alignWithMargins="0">
    <oddHeader>&amp;CAccount to 31 March 2017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4"/>
  <sheetViews>
    <sheetView workbookViewId="0">
      <pane ySplit="3" topLeftCell="A11" activePane="bottomLeft" state="frozen"/>
      <selection pane="bottomLeft" activeCell="C5" sqref="C5"/>
    </sheetView>
  </sheetViews>
  <sheetFormatPr defaultRowHeight="12.75" x14ac:dyDescent="0.2"/>
  <cols>
    <col min="1" max="1" width="18.7109375" style="20" customWidth="1"/>
    <col min="2" max="3" width="11.28515625" style="10" bestFit="1" customWidth="1"/>
    <col min="4" max="4" width="10.28515625" style="11" bestFit="1" customWidth="1"/>
    <col min="5" max="6" width="11.28515625" style="10" bestFit="1" customWidth="1"/>
    <col min="7" max="10" width="10.28515625" style="10" bestFit="1" customWidth="1"/>
    <col min="11" max="11" width="11.28515625" style="10" bestFit="1" customWidth="1"/>
    <col min="12" max="15" width="10.28515625" style="10" bestFit="1" customWidth="1"/>
    <col min="16" max="16" width="11.28515625" style="10" bestFit="1" customWidth="1"/>
    <col min="17" max="17" width="10.28515625" style="10" bestFit="1" customWidth="1"/>
    <col min="18" max="16384" width="9.140625" style="4"/>
  </cols>
  <sheetData>
    <row r="1" spans="1:17" x14ac:dyDescent="0.2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3" spans="1:17" s="9" customFormat="1" ht="26.25" thickBot="1" x14ac:dyDescent="0.25">
      <c r="A3" s="5"/>
      <c r="B3" s="6" t="s">
        <v>18</v>
      </c>
      <c r="C3" s="6" t="s">
        <v>19</v>
      </c>
      <c r="D3" s="7" t="s">
        <v>20</v>
      </c>
      <c r="E3" s="8" t="s">
        <v>16</v>
      </c>
      <c r="F3" s="6" t="s">
        <v>30</v>
      </c>
      <c r="G3" s="6" t="s">
        <v>21</v>
      </c>
      <c r="H3" s="6" t="s">
        <v>31</v>
      </c>
      <c r="I3" s="6" t="s">
        <v>32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  <c r="Q3" s="6" t="s">
        <v>29</v>
      </c>
    </row>
    <row r="4" spans="1:17" ht="25.5" x14ac:dyDescent="0.2">
      <c r="A4" s="14" t="s">
        <v>45</v>
      </c>
    </row>
    <row r="5" spans="1:17" x14ac:dyDescent="0.2">
      <c r="A5" s="16" t="s">
        <v>58</v>
      </c>
      <c r="B5" s="10">
        <v>7164</v>
      </c>
      <c r="C5" s="10">
        <f>SUM(F5:Q5)</f>
        <v>9799.58</v>
      </c>
      <c r="D5" s="11">
        <f>C5/B5</f>
        <v>1.3678922389726409</v>
      </c>
      <c r="E5" s="10">
        <v>7164</v>
      </c>
      <c r="F5" s="10">
        <v>526.98</v>
      </c>
      <c r="G5" s="10">
        <v>619.44000000000005</v>
      </c>
      <c r="H5" s="10">
        <v>787</v>
      </c>
      <c r="I5" s="10">
        <v>444.27</v>
      </c>
      <c r="J5" s="10">
        <v>444.27</v>
      </c>
      <c r="K5" s="10">
        <v>777.27</v>
      </c>
      <c r="L5" s="10">
        <v>555.27</v>
      </c>
      <c r="M5" s="10">
        <v>660</v>
      </c>
      <c r="O5" s="10">
        <v>1475</v>
      </c>
      <c r="P5" s="10">
        <v>2210.08</v>
      </c>
      <c r="Q5" s="10">
        <v>1300</v>
      </c>
    </row>
    <row r="6" spans="1:17" x14ac:dyDescent="0.2">
      <c r="A6" s="16" t="s">
        <v>14</v>
      </c>
      <c r="B6" s="10">
        <v>1510</v>
      </c>
      <c r="C6" s="10">
        <f t="shared" ref="C6:C29" si="0">SUM(F6:Q6)</f>
        <v>1509.58</v>
      </c>
      <c r="D6" s="11">
        <f t="shared" ref="D6:D14" si="1">C6/B6</f>
        <v>0.99972185430463567</v>
      </c>
      <c r="E6" s="10">
        <v>1510</v>
      </c>
      <c r="G6" s="10">
        <v>1509.58</v>
      </c>
    </row>
    <row r="7" spans="1:17" x14ac:dyDescent="0.2">
      <c r="A7" s="16" t="s">
        <v>33</v>
      </c>
      <c r="B7" s="10">
        <v>150</v>
      </c>
      <c r="C7" s="10">
        <f t="shared" si="0"/>
        <v>150</v>
      </c>
      <c r="D7" s="11">
        <f t="shared" si="1"/>
        <v>1</v>
      </c>
      <c r="E7" s="10">
        <v>150</v>
      </c>
      <c r="J7"/>
      <c r="M7" s="10">
        <v>150</v>
      </c>
    </row>
    <row r="8" spans="1:17" x14ac:dyDescent="0.2">
      <c r="A8" s="16" t="s">
        <v>59</v>
      </c>
      <c r="B8" s="10">
        <v>520</v>
      </c>
      <c r="C8" s="10">
        <f t="shared" si="0"/>
        <v>907.78</v>
      </c>
      <c r="D8" s="11">
        <f t="shared" si="1"/>
        <v>1.7457307692307691</v>
      </c>
      <c r="E8" s="10">
        <v>520</v>
      </c>
      <c r="F8" s="10">
        <v>34.83</v>
      </c>
      <c r="G8" s="10">
        <v>34.83</v>
      </c>
      <c r="H8" s="10">
        <v>34.83</v>
      </c>
      <c r="I8" s="10">
        <v>47.2</v>
      </c>
      <c r="J8" s="28">
        <v>34.83</v>
      </c>
      <c r="K8" s="10">
        <v>74.61</v>
      </c>
      <c r="L8" s="10">
        <v>176.12</v>
      </c>
      <c r="M8" s="10">
        <v>38.31</v>
      </c>
      <c r="N8" s="10">
        <v>78</v>
      </c>
      <c r="O8" s="10">
        <v>113.25</v>
      </c>
      <c r="P8" s="10">
        <v>82.47</v>
      </c>
      <c r="Q8" s="10">
        <v>158.5</v>
      </c>
    </row>
    <row r="9" spans="1:17" x14ac:dyDescent="0.2">
      <c r="A9" s="16" t="s">
        <v>60</v>
      </c>
      <c r="B9" s="10">
        <v>527</v>
      </c>
      <c r="C9" s="10">
        <f t="shared" si="0"/>
        <v>603.9</v>
      </c>
      <c r="D9" s="11">
        <f t="shared" si="1"/>
        <v>1.1459203036053129</v>
      </c>
      <c r="E9" s="10">
        <v>572</v>
      </c>
      <c r="G9" s="10">
        <v>416.9</v>
      </c>
      <c r="H9" s="10">
        <v>147</v>
      </c>
      <c r="I9" s="10">
        <v>40</v>
      </c>
    </row>
    <row r="10" spans="1:17" x14ac:dyDescent="0.2">
      <c r="A10" s="16" t="s">
        <v>61</v>
      </c>
      <c r="B10" s="10">
        <v>300</v>
      </c>
      <c r="C10" s="10">
        <f t="shared" si="0"/>
        <v>345.7</v>
      </c>
      <c r="D10" s="11">
        <f t="shared" si="1"/>
        <v>1.1523333333333332</v>
      </c>
      <c r="E10" s="10">
        <v>300</v>
      </c>
      <c r="H10" s="10">
        <v>20.7</v>
      </c>
      <c r="Q10" s="10">
        <v>325</v>
      </c>
    </row>
    <row r="11" spans="1:17" x14ac:dyDescent="0.2">
      <c r="A11" s="16" t="s">
        <v>55</v>
      </c>
      <c r="B11" s="10">
        <v>413</v>
      </c>
      <c r="C11" s="10">
        <f t="shared" si="0"/>
        <v>413</v>
      </c>
      <c r="D11" s="11">
        <f t="shared" si="1"/>
        <v>1</v>
      </c>
      <c r="E11" s="10">
        <v>413</v>
      </c>
      <c r="G11" s="10">
        <v>213</v>
      </c>
      <c r="L11" s="10">
        <v>200</v>
      </c>
    </row>
    <row r="12" spans="1:17" x14ac:dyDescent="0.2">
      <c r="A12" s="16" t="s">
        <v>47</v>
      </c>
      <c r="B12" s="10">
        <v>3950</v>
      </c>
      <c r="C12" s="10">
        <f t="shared" si="0"/>
        <v>12124.05</v>
      </c>
      <c r="D12" s="11">
        <f t="shared" si="1"/>
        <v>3.0693797468354429</v>
      </c>
      <c r="E12" s="10">
        <v>3950</v>
      </c>
      <c r="F12" s="10">
        <v>1466.08</v>
      </c>
      <c r="H12" s="10">
        <v>226.74</v>
      </c>
      <c r="I12" s="10">
        <v>851.22</v>
      </c>
      <c r="K12" s="10">
        <v>226.74</v>
      </c>
      <c r="N12" s="10">
        <v>226.74</v>
      </c>
      <c r="O12" s="10">
        <v>222.96</v>
      </c>
      <c r="P12" s="10">
        <v>7269</v>
      </c>
      <c r="Q12" s="10">
        <v>1634.57</v>
      </c>
    </row>
    <row r="13" spans="1:17" x14ac:dyDescent="0.2">
      <c r="A13" s="16" t="s">
        <v>57</v>
      </c>
      <c r="B13" s="10">
        <v>500</v>
      </c>
      <c r="C13" s="10">
        <f t="shared" si="0"/>
        <v>869</v>
      </c>
      <c r="D13" s="11">
        <f t="shared" si="1"/>
        <v>1.738</v>
      </c>
      <c r="E13" s="10">
        <v>500</v>
      </c>
      <c r="I13" s="10">
        <v>825</v>
      </c>
      <c r="P13" s="10">
        <v>44</v>
      </c>
    </row>
    <row r="14" spans="1:17" ht="25.5" x14ac:dyDescent="0.2">
      <c r="A14" s="16" t="s">
        <v>62</v>
      </c>
      <c r="B14" s="10">
        <v>5505</v>
      </c>
      <c r="C14" s="10">
        <f t="shared" si="0"/>
        <v>5259.73</v>
      </c>
      <c r="D14" s="11">
        <f t="shared" si="1"/>
        <v>0.95544595821980005</v>
      </c>
      <c r="E14" s="10">
        <v>5000</v>
      </c>
      <c r="F14" s="10">
        <v>311.64999999999998</v>
      </c>
      <c r="I14" s="10">
        <v>833</v>
      </c>
      <c r="J14" s="10">
        <v>841.25</v>
      </c>
      <c r="K14" s="10">
        <v>35</v>
      </c>
      <c r="L14" s="10">
        <v>1106.83</v>
      </c>
      <c r="M14" s="10">
        <v>1070</v>
      </c>
      <c r="N14" s="10">
        <v>600</v>
      </c>
      <c r="Q14" s="10">
        <v>462</v>
      </c>
    </row>
    <row r="15" spans="1:17" x14ac:dyDescent="0.2">
      <c r="A15" s="16" t="s">
        <v>63</v>
      </c>
      <c r="B15" s="10">
        <v>195</v>
      </c>
      <c r="C15" s="10">
        <f t="shared" si="0"/>
        <v>186.5</v>
      </c>
      <c r="D15" s="11">
        <f>C15/B15</f>
        <v>0.95641025641025645</v>
      </c>
      <c r="E15" s="10">
        <v>50</v>
      </c>
      <c r="L15" s="10">
        <v>25</v>
      </c>
      <c r="Q15" s="10">
        <v>161.5</v>
      </c>
    </row>
    <row r="16" spans="1:17" x14ac:dyDescent="0.2">
      <c r="A16" s="16" t="s">
        <v>50</v>
      </c>
      <c r="B16" s="10">
        <v>0</v>
      </c>
      <c r="C16" s="10">
        <f t="shared" si="0"/>
        <v>1050.3499999999999</v>
      </c>
      <c r="N16" s="10">
        <v>455</v>
      </c>
      <c r="O16" s="10">
        <v>62.35</v>
      </c>
      <c r="P16" s="10">
        <v>498</v>
      </c>
      <c r="Q16" s="10">
        <v>35</v>
      </c>
    </row>
    <row r="17" spans="1:17" x14ac:dyDescent="0.2">
      <c r="A17" s="27" t="s">
        <v>88</v>
      </c>
      <c r="B17" s="10">
        <v>1300</v>
      </c>
      <c r="C17" s="10">
        <f t="shared" si="0"/>
        <v>1042.3599999999999</v>
      </c>
      <c r="D17" s="11">
        <f t="shared" ref="D17:D18" si="2">C17/B17</f>
        <v>0.80181538461538449</v>
      </c>
      <c r="E17" s="10">
        <v>1300</v>
      </c>
      <c r="I17" s="10">
        <v>521.17999999999995</v>
      </c>
      <c r="N17" s="10">
        <v>521.17999999999995</v>
      </c>
    </row>
    <row r="18" spans="1:17" x14ac:dyDescent="0.2">
      <c r="A18" s="16" t="s">
        <v>48</v>
      </c>
      <c r="B18" s="10">
        <v>300</v>
      </c>
      <c r="C18" s="10">
        <f t="shared" si="0"/>
        <v>225</v>
      </c>
      <c r="D18" s="11">
        <f t="shared" si="2"/>
        <v>0.75</v>
      </c>
      <c r="E18" s="10">
        <v>225</v>
      </c>
      <c r="L18" s="10">
        <v>100</v>
      </c>
      <c r="M18" s="10">
        <v>125</v>
      </c>
    </row>
    <row r="19" spans="1:17" ht="25.5" x14ac:dyDescent="0.2">
      <c r="A19" s="15" t="s">
        <v>38</v>
      </c>
      <c r="C19" s="10">
        <f t="shared" si="0"/>
        <v>500</v>
      </c>
      <c r="Q19" s="10">
        <v>500</v>
      </c>
    </row>
    <row r="20" spans="1:17" ht="13.5" thickBot="1" x14ac:dyDescent="0.25">
      <c r="A20" s="17" t="s">
        <v>35</v>
      </c>
      <c r="B20" s="12">
        <f t="shared" ref="B20:M20" si="3">SUM(B5:B19)</f>
        <v>22334</v>
      </c>
      <c r="C20" s="12">
        <f>SUM(C5:C19)</f>
        <v>34986.53</v>
      </c>
      <c r="D20" s="13">
        <f>C20/B20</f>
        <v>1.5665142831557266</v>
      </c>
      <c r="E20" s="12">
        <f t="shared" si="3"/>
        <v>21654</v>
      </c>
      <c r="F20" s="12">
        <f t="shared" si="3"/>
        <v>2339.54</v>
      </c>
      <c r="G20" s="12">
        <f t="shared" si="3"/>
        <v>2793.75</v>
      </c>
      <c r="H20" s="12">
        <f t="shared" si="3"/>
        <v>1216.27</v>
      </c>
      <c r="I20" s="12">
        <f t="shared" si="3"/>
        <v>3561.87</v>
      </c>
      <c r="J20" s="12">
        <f t="shared" si="3"/>
        <v>1320.35</v>
      </c>
      <c r="K20" s="12">
        <f t="shared" si="3"/>
        <v>1113.6199999999999</v>
      </c>
      <c r="L20" s="12">
        <f t="shared" si="3"/>
        <v>2163.2199999999998</v>
      </c>
      <c r="M20" s="12">
        <f t="shared" si="3"/>
        <v>2043.31</v>
      </c>
      <c r="N20" s="12">
        <f>SUM(N5:N19)</f>
        <v>1880.92</v>
      </c>
      <c r="O20" s="12">
        <f>SUM(O5:O19)</f>
        <v>1873.56</v>
      </c>
      <c r="P20" s="12">
        <f>SUM(P5:P19)</f>
        <v>10103.549999999999</v>
      </c>
      <c r="Q20" s="12">
        <f>SUM(Q5:Q19)</f>
        <v>4576.57</v>
      </c>
    </row>
    <row r="21" spans="1:17" ht="13.5" thickTop="1" x14ac:dyDescent="0.2">
      <c r="A21" s="18"/>
    </row>
    <row r="22" spans="1:17" ht="25.5" x14ac:dyDescent="0.2">
      <c r="A22" s="19" t="s">
        <v>46</v>
      </c>
    </row>
    <row r="23" spans="1:17" x14ac:dyDescent="0.2">
      <c r="A23" s="16" t="s">
        <v>120</v>
      </c>
      <c r="B23" s="10">
        <v>23660</v>
      </c>
      <c r="C23" s="10">
        <f t="shared" si="0"/>
        <v>23660</v>
      </c>
      <c r="D23" s="11">
        <f t="shared" ref="D23:D29" si="4">C23/B23</f>
        <v>1</v>
      </c>
      <c r="F23" s="10">
        <v>11830</v>
      </c>
      <c r="K23" s="10">
        <v>11830</v>
      </c>
    </row>
    <row r="24" spans="1:17" x14ac:dyDescent="0.2">
      <c r="A24" s="16" t="s">
        <v>123</v>
      </c>
      <c r="B24" s="10">
        <v>140</v>
      </c>
      <c r="C24" s="10">
        <f t="shared" si="0"/>
        <v>140</v>
      </c>
      <c r="D24" s="11">
        <f t="shared" si="4"/>
        <v>1</v>
      </c>
      <c r="K24" s="10">
        <v>140</v>
      </c>
    </row>
    <row r="25" spans="1:17" x14ac:dyDescent="0.2">
      <c r="A25" s="15" t="s">
        <v>36</v>
      </c>
      <c r="B25" s="10">
        <v>24.97</v>
      </c>
      <c r="C25" s="10">
        <f t="shared" si="0"/>
        <v>37.46</v>
      </c>
      <c r="D25" s="11">
        <f t="shared" si="4"/>
        <v>1.5002002402883461</v>
      </c>
      <c r="H25" s="10">
        <v>12.48</v>
      </c>
      <c r="K25" s="10">
        <v>12.49</v>
      </c>
      <c r="N25" s="10">
        <v>12.49</v>
      </c>
    </row>
    <row r="26" spans="1:17" x14ac:dyDescent="0.2">
      <c r="A26" s="15" t="s">
        <v>12</v>
      </c>
      <c r="B26" s="10">
        <v>0</v>
      </c>
      <c r="C26" s="10">
        <f t="shared" si="0"/>
        <v>0</v>
      </c>
    </row>
    <row r="27" spans="1:17" ht="25.5" x14ac:dyDescent="0.2">
      <c r="A27" s="15" t="s">
        <v>44</v>
      </c>
      <c r="B27" s="10">
        <v>0</v>
      </c>
      <c r="C27" s="10">
        <f t="shared" si="0"/>
        <v>1770.35</v>
      </c>
      <c r="F27" s="10">
        <v>870.35</v>
      </c>
      <c r="I27" s="10">
        <v>400</v>
      </c>
      <c r="K27" s="10">
        <v>500</v>
      </c>
    </row>
    <row r="28" spans="1:17" x14ac:dyDescent="0.2">
      <c r="A28" s="18"/>
    </row>
    <row r="29" spans="1:17" ht="13.5" thickBot="1" x14ac:dyDescent="0.25">
      <c r="A29" s="17" t="s">
        <v>37</v>
      </c>
      <c r="B29" s="12">
        <f>SUM(B23:B28)</f>
        <v>23824.97</v>
      </c>
      <c r="C29" s="12">
        <f t="shared" si="0"/>
        <v>25607.81</v>
      </c>
      <c r="D29" s="13">
        <f t="shared" si="4"/>
        <v>1.0748307343094241</v>
      </c>
      <c r="E29" s="12">
        <f>SUM(E23:E28)</f>
        <v>0</v>
      </c>
      <c r="F29" s="12">
        <f>SUM(F23:F28)</f>
        <v>12700.35</v>
      </c>
      <c r="G29" s="12">
        <f t="shared" ref="G29:Q29" si="5">SUM(G23:G28)</f>
        <v>0</v>
      </c>
      <c r="H29" s="12">
        <f t="shared" si="5"/>
        <v>12.48</v>
      </c>
      <c r="I29" s="12">
        <f t="shared" si="5"/>
        <v>400</v>
      </c>
      <c r="J29" s="12">
        <f t="shared" si="5"/>
        <v>0</v>
      </c>
      <c r="K29" s="12">
        <f t="shared" si="5"/>
        <v>12482.49</v>
      </c>
      <c r="L29" s="12">
        <f t="shared" si="5"/>
        <v>0</v>
      </c>
      <c r="M29" s="12">
        <f t="shared" si="5"/>
        <v>0</v>
      </c>
      <c r="N29" s="12">
        <f t="shared" si="5"/>
        <v>12.49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ht="13.5" thickTop="1" x14ac:dyDescent="0.2"/>
    <row r="31" spans="1:17" ht="26.25" thickBot="1" x14ac:dyDescent="0.25">
      <c r="A31" s="30" t="s">
        <v>129</v>
      </c>
      <c r="B31" s="31" t="s">
        <v>109</v>
      </c>
      <c r="C31" s="31" t="s">
        <v>140</v>
      </c>
      <c r="D31" s="32"/>
      <c r="E31" s="33" t="s">
        <v>16</v>
      </c>
      <c r="F31" s="6" t="s">
        <v>30</v>
      </c>
      <c r="G31" s="6" t="s">
        <v>21</v>
      </c>
      <c r="H31" s="6" t="s">
        <v>31</v>
      </c>
      <c r="I31" s="6" t="s">
        <v>32</v>
      </c>
      <c r="J31" s="6" t="s">
        <v>22</v>
      </c>
      <c r="K31" s="6" t="s">
        <v>23</v>
      </c>
      <c r="L31" s="6" t="s">
        <v>24</v>
      </c>
      <c r="M31" s="6" t="s">
        <v>25</v>
      </c>
      <c r="N31" s="6" t="s">
        <v>26</v>
      </c>
      <c r="O31" s="6" t="s">
        <v>27</v>
      </c>
      <c r="P31" s="6" t="s">
        <v>28</v>
      </c>
      <c r="Q31" s="6" t="s">
        <v>29</v>
      </c>
    </row>
    <row r="32" spans="1:17" ht="25.5" x14ac:dyDescent="0.2">
      <c r="A32" s="27" t="s">
        <v>130</v>
      </c>
      <c r="B32" s="10">
        <v>1347.47</v>
      </c>
      <c r="C32" s="29">
        <f>B32-SUM(F32:Q32)</f>
        <v>478.47</v>
      </c>
      <c r="D32" s="10"/>
      <c r="E32" s="10">
        <v>975</v>
      </c>
      <c r="I32" s="10">
        <v>825</v>
      </c>
      <c r="P32" s="10">
        <v>44</v>
      </c>
    </row>
    <row r="33" spans="1:17" x14ac:dyDescent="0.2">
      <c r="A33" s="27" t="s">
        <v>131</v>
      </c>
      <c r="B33" s="10">
        <v>1238</v>
      </c>
      <c r="C33" s="29">
        <f t="shared" ref="C33:C41" si="6">B33-SUM(F33:Q33)</f>
        <v>1238</v>
      </c>
      <c r="D33" s="10"/>
      <c r="E33" s="10">
        <v>0</v>
      </c>
    </row>
    <row r="34" spans="1:17" x14ac:dyDescent="0.2">
      <c r="A34" s="27" t="s">
        <v>132</v>
      </c>
      <c r="B34" s="10">
        <v>700</v>
      </c>
      <c r="C34" s="29">
        <f t="shared" si="6"/>
        <v>700</v>
      </c>
      <c r="D34" s="10"/>
      <c r="E34" s="10">
        <v>0</v>
      </c>
    </row>
    <row r="35" spans="1:17" x14ac:dyDescent="0.2">
      <c r="A35" s="27" t="s">
        <v>133</v>
      </c>
      <c r="B35" s="10">
        <v>6807.4</v>
      </c>
      <c r="C35" s="29">
        <f t="shared" si="6"/>
        <v>1888.3999999999996</v>
      </c>
      <c r="D35" s="10"/>
      <c r="E35" s="10">
        <v>7260</v>
      </c>
      <c r="F35" s="10">
        <v>-2000</v>
      </c>
      <c r="P35" s="10">
        <v>6919</v>
      </c>
    </row>
    <row r="36" spans="1:17" ht="25.5" x14ac:dyDescent="0.2">
      <c r="A36" s="27" t="s">
        <v>134</v>
      </c>
      <c r="B36" s="10">
        <v>5698.57</v>
      </c>
      <c r="C36" s="29">
        <f t="shared" si="6"/>
        <v>5698.57</v>
      </c>
      <c r="D36" s="10"/>
      <c r="E36" s="10">
        <v>0</v>
      </c>
    </row>
    <row r="37" spans="1:17" x14ac:dyDescent="0.2">
      <c r="A37" s="27" t="s">
        <v>135</v>
      </c>
      <c r="B37" s="10">
        <v>1091.26</v>
      </c>
      <c r="C37" s="29">
        <f t="shared" si="6"/>
        <v>1091.26</v>
      </c>
      <c r="D37" s="10"/>
      <c r="E37" s="10">
        <v>0</v>
      </c>
    </row>
    <row r="38" spans="1:17" x14ac:dyDescent="0.2">
      <c r="A38" s="27" t="s">
        <v>136</v>
      </c>
      <c r="B38" s="10">
        <v>300</v>
      </c>
      <c r="C38" s="29">
        <f t="shared" si="6"/>
        <v>300</v>
      </c>
      <c r="D38" s="10"/>
      <c r="E38" s="10">
        <v>0</v>
      </c>
    </row>
    <row r="39" spans="1:17" x14ac:dyDescent="0.2">
      <c r="A39" s="27" t="s">
        <v>137</v>
      </c>
      <c r="B39" s="10">
        <v>240</v>
      </c>
      <c r="C39" s="29">
        <f t="shared" si="6"/>
        <v>640</v>
      </c>
      <c r="D39" s="10"/>
      <c r="E39" s="10">
        <v>0</v>
      </c>
      <c r="I39" s="10">
        <v>-400</v>
      </c>
    </row>
    <row r="40" spans="1:17" x14ac:dyDescent="0.2">
      <c r="A40" s="27" t="s">
        <v>138</v>
      </c>
      <c r="B40" s="10">
        <v>133.29</v>
      </c>
      <c r="C40" s="29">
        <f t="shared" si="6"/>
        <v>133.29</v>
      </c>
      <c r="D40" s="10"/>
      <c r="E40" s="10">
        <v>0</v>
      </c>
    </row>
    <row r="41" spans="1:17" x14ac:dyDescent="0.2">
      <c r="A41" s="27" t="s">
        <v>139</v>
      </c>
      <c r="B41" s="10">
        <v>2863.38</v>
      </c>
      <c r="C41" s="29">
        <f t="shared" si="6"/>
        <v>2863.38</v>
      </c>
      <c r="D41" s="10"/>
      <c r="E41" s="10">
        <v>0</v>
      </c>
    </row>
    <row r="43" spans="1:17" ht="13.5" thickBot="1" x14ac:dyDescent="0.25">
      <c r="A43" s="34" t="s">
        <v>141</v>
      </c>
      <c r="B43" s="12">
        <f>SUM(B32:B42)</f>
        <v>20419.37</v>
      </c>
      <c r="C43" s="12">
        <f>SUM(C32:C42)</f>
        <v>15031.369999999999</v>
      </c>
      <c r="D43" s="12"/>
      <c r="E43" s="12">
        <f t="shared" ref="E43:Q43" si="7">SUM(E32:E42)</f>
        <v>8235</v>
      </c>
      <c r="F43" s="12">
        <f t="shared" si="7"/>
        <v>-2000</v>
      </c>
      <c r="G43" s="12">
        <f t="shared" si="7"/>
        <v>0</v>
      </c>
      <c r="H43" s="12">
        <f t="shared" si="7"/>
        <v>0</v>
      </c>
      <c r="I43" s="12">
        <f t="shared" si="7"/>
        <v>425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6963</v>
      </c>
      <c r="Q43" s="12">
        <f t="shared" si="7"/>
        <v>0</v>
      </c>
    </row>
    <row r="44" spans="1:17" ht="13.5" thickTop="1" x14ac:dyDescent="0.2"/>
  </sheetData>
  <mergeCells count="1">
    <mergeCell ref="A1:Q1"/>
  </mergeCells>
  <phoneticPr fontId="1" type="noConversion"/>
  <pageMargins left="0.25" right="0.25" top="0.75" bottom="0.75" header="0.3" footer="0.3"/>
  <pageSetup paperSize="9" scale="7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9EABA-3087-4EE3-AF4B-0324AC33E282}">
  <sheetPr>
    <pageSetUpPr fitToPage="1"/>
  </sheetPr>
  <dimension ref="B1:I51"/>
  <sheetViews>
    <sheetView tabSelected="1" workbookViewId="0">
      <selection activeCell="E5" sqref="E5"/>
    </sheetView>
  </sheetViews>
  <sheetFormatPr defaultRowHeight="15" x14ac:dyDescent="0.2"/>
  <cols>
    <col min="1" max="1" width="9.140625" style="45"/>
    <col min="2" max="2" width="27.28515625" style="45" customWidth="1"/>
    <col min="3" max="3" width="20.7109375" style="45" customWidth="1"/>
    <col min="4" max="4" width="15.5703125" style="47" bestFit="1" customWidth="1"/>
    <col min="5" max="5" width="15.7109375" style="45" customWidth="1"/>
    <col min="6" max="6" width="9.140625" style="45"/>
    <col min="7" max="7" width="14.28515625" style="45" bestFit="1" customWidth="1"/>
    <col min="8" max="16384" width="9.140625" style="45"/>
  </cols>
  <sheetData>
    <row r="1" spans="2:6" s="43" customFormat="1" ht="15.75" x14ac:dyDescent="0.25">
      <c r="B1" s="62" t="s">
        <v>209</v>
      </c>
      <c r="C1" s="62"/>
      <c r="D1" s="62"/>
    </row>
    <row r="2" spans="2:6" ht="15.75" x14ac:dyDescent="0.25">
      <c r="B2" s="44"/>
      <c r="C2" s="44"/>
      <c r="D2" s="44"/>
    </row>
    <row r="3" spans="2:6" s="46" customFormat="1" ht="15.75" x14ac:dyDescent="0.25">
      <c r="B3" s="61" t="s">
        <v>210</v>
      </c>
      <c r="C3" s="61"/>
      <c r="D3" s="61"/>
    </row>
    <row r="5" spans="2:6" ht="15.75" x14ac:dyDescent="0.25">
      <c r="B5" s="49" t="s">
        <v>191</v>
      </c>
      <c r="C5" s="48"/>
      <c r="D5" s="64">
        <v>2019</v>
      </c>
      <c r="E5" s="46">
        <v>2020</v>
      </c>
    </row>
    <row r="6" spans="2:6" x14ac:dyDescent="0.2">
      <c r="B6" s="51" t="s">
        <v>120</v>
      </c>
      <c r="C6" s="48"/>
      <c r="D6" s="50">
        <v>23660</v>
      </c>
      <c r="E6" s="65">
        <v>25000</v>
      </c>
    </row>
    <row r="7" spans="2:6" x14ac:dyDescent="0.2">
      <c r="B7" s="51" t="s">
        <v>123</v>
      </c>
      <c r="C7" s="48"/>
      <c r="D7" s="50">
        <v>140</v>
      </c>
      <c r="E7" s="65">
        <v>162.5</v>
      </c>
    </row>
    <row r="8" spans="2:6" x14ac:dyDescent="0.2">
      <c r="B8" s="51" t="s">
        <v>36</v>
      </c>
      <c r="C8" s="48"/>
      <c r="D8" s="50">
        <v>49.96</v>
      </c>
      <c r="E8" s="65">
        <v>5.36</v>
      </c>
    </row>
    <row r="9" spans="2:6" x14ac:dyDescent="0.2">
      <c r="B9" s="51" t="s">
        <v>12</v>
      </c>
      <c r="C9" s="48"/>
      <c r="D9" s="50">
        <v>417.31</v>
      </c>
      <c r="E9" s="65">
        <v>150</v>
      </c>
    </row>
    <row r="10" spans="2:6" x14ac:dyDescent="0.2">
      <c r="B10" s="51" t="s">
        <v>193</v>
      </c>
      <c r="C10" s="48"/>
      <c r="D10" s="50">
        <v>5444.88</v>
      </c>
      <c r="E10" s="65">
        <v>7228.52</v>
      </c>
    </row>
    <row r="11" spans="2:6" x14ac:dyDescent="0.2">
      <c r="B11" s="51" t="s">
        <v>194</v>
      </c>
      <c r="C11" s="48"/>
      <c r="D11" s="50">
        <v>1370.35</v>
      </c>
      <c r="E11" s="65">
        <v>0</v>
      </c>
    </row>
    <row r="12" spans="2:6" ht="15" customHeight="1" x14ac:dyDescent="0.2">
      <c r="B12" s="63" t="s">
        <v>195</v>
      </c>
      <c r="C12" s="63"/>
      <c r="D12" s="50">
        <v>500</v>
      </c>
      <c r="E12" s="65">
        <v>194</v>
      </c>
      <c r="F12" s="45" t="s">
        <v>211</v>
      </c>
    </row>
    <row r="13" spans="2:6" ht="18.75" customHeight="1" x14ac:dyDescent="0.35">
      <c r="B13" s="48"/>
      <c r="C13" s="52" t="s">
        <v>37</v>
      </c>
      <c r="D13" s="53">
        <f>SUM(D6:D12)</f>
        <v>31582.5</v>
      </c>
      <c r="E13" s="66">
        <f t="shared" ref="E13" si="0">SUM(E6:E12)</f>
        <v>32740.38</v>
      </c>
    </row>
    <row r="14" spans="2:6" x14ac:dyDescent="0.2">
      <c r="B14" s="48"/>
      <c r="C14" s="48"/>
      <c r="D14" s="50"/>
      <c r="E14" s="65"/>
    </row>
    <row r="15" spans="2:6" ht="15.75" x14ac:dyDescent="0.25">
      <c r="B15" s="54" t="s">
        <v>192</v>
      </c>
      <c r="C15" s="48"/>
      <c r="D15" s="50"/>
      <c r="E15" s="65"/>
    </row>
    <row r="16" spans="2:6" x14ac:dyDescent="0.2">
      <c r="B16" s="51" t="s">
        <v>58</v>
      </c>
      <c r="C16" s="48"/>
      <c r="D16" s="50">
        <v>10715.83</v>
      </c>
      <c r="E16" s="65">
        <v>13670</v>
      </c>
    </row>
    <row r="17" spans="2:5" x14ac:dyDescent="0.2">
      <c r="B17" s="51" t="s">
        <v>14</v>
      </c>
      <c r="C17" s="48"/>
      <c r="D17" s="50">
        <v>1509.58</v>
      </c>
      <c r="E17" s="65">
        <v>1555</v>
      </c>
    </row>
    <row r="18" spans="2:5" x14ac:dyDescent="0.2">
      <c r="B18" s="51" t="s">
        <v>33</v>
      </c>
      <c r="C18" s="48"/>
      <c r="D18" s="50">
        <v>150</v>
      </c>
      <c r="E18" s="65">
        <v>330</v>
      </c>
    </row>
    <row r="19" spans="2:5" x14ac:dyDescent="0.2">
      <c r="B19" s="51" t="s">
        <v>59</v>
      </c>
      <c r="C19" s="48"/>
      <c r="D19" s="50">
        <v>986.31</v>
      </c>
      <c r="E19" s="65">
        <v>530</v>
      </c>
    </row>
    <row r="20" spans="2:5" x14ac:dyDescent="0.2">
      <c r="B20" s="51" t="s">
        <v>60</v>
      </c>
      <c r="C20" s="48"/>
      <c r="D20" s="50">
        <v>816.9</v>
      </c>
      <c r="E20" s="65">
        <v>696</v>
      </c>
    </row>
    <row r="21" spans="2:5" x14ac:dyDescent="0.2">
      <c r="B21" s="51" t="s">
        <v>61</v>
      </c>
      <c r="C21" s="48"/>
      <c r="D21" s="50">
        <v>345.7</v>
      </c>
      <c r="E21" s="65">
        <v>445</v>
      </c>
    </row>
    <row r="22" spans="2:5" x14ac:dyDescent="0.2">
      <c r="B22" s="51" t="s">
        <v>55</v>
      </c>
      <c r="C22" s="48"/>
      <c r="D22" s="50">
        <v>240</v>
      </c>
      <c r="E22" s="65">
        <v>240</v>
      </c>
    </row>
    <row r="23" spans="2:5" x14ac:dyDescent="0.2">
      <c r="B23" s="51" t="s">
        <v>47</v>
      </c>
      <c r="C23" s="48"/>
      <c r="D23" s="50">
        <v>14547.95</v>
      </c>
      <c r="E23" s="65">
        <v>17721</v>
      </c>
    </row>
    <row r="24" spans="2:5" x14ac:dyDescent="0.2">
      <c r="B24" s="51" t="s">
        <v>57</v>
      </c>
      <c r="C24" s="48"/>
      <c r="D24" s="50">
        <v>1034</v>
      </c>
      <c r="E24" s="65">
        <v>2322</v>
      </c>
    </row>
    <row r="25" spans="2:5" x14ac:dyDescent="0.2">
      <c r="B25" s="51" t="s">
        <v>62</v>
      </c>
      <c r="C25" s="48"/>
      <c r="D25" s="50">
        <v>5482.68</v>
      </c>
      <c r="E25" s="65">
        <v>4928</v>
      </c>
    </row>
    <row r="26" spans="2:5" x14ac:dyDescent="0.2">
      <c r="B26" s="51" t="s">
        <v>63</v>
      </c>
      <c r="C26" s="48"/>
      <c r="D26" s="50">
        <v>218.8</v>
      </c>
      <c r="E26" s="65">
        <v>1145</v>
      </c>
    </row>
    <row r="27" spans="2:5" x14ac:dyDescent="0.2">
      <c r="B27" s="51" t="s">
        <v>50</v>
      </c>
      <c r="C27" s="48"/>
      <c r="D27" s="50">
        <v>1247.95</v>
      </c>
      <c r="E27" s="65">
        <v>533</v>
      </c>
    </row>
    <row r="28" spans="2:5" x14ac:dyDescent="0.2">
      <c r="B28" s="51" t="s">
        <v>88</v>
      </c>
      <c r="C28" s="48"/>
      <c r="D28" s="50">
        <v>1042.3599999999999</v>
      </c>
      <c r="E28" s="65">
        <v>10355</v>
      </c>
    </row>
    <row r="29" spans="2:5" x14ac:dyDescent="0.2">
      <c r="B29" s="51" t="s">
        <v>48</v>
      </c>
      <c r="C29" s="48"/>
      <c r="D29" s="50">
        <v>225</v>
      </c>
      <c r="E29" s="65">
        <v>200</v>
      </c>
    </row>
    <row r="30" spans="2:5" ht="15.75" customHeight="1" x14ac:dyDescent="0.2">
      <c r="B30" s="63" t="s">
        <v>38</v>
      </c>
      <c r="C30" s="63"/>
      <c r="D30" s="50">
        <v>500</v>
      </c>
      <c r="E30" s="65">
        <v>1834</v>
      </c>
    </row>
    <row r="31" spans="2:5" ht="20.25" customHeight="1" x14ac:dyDescent="0.35">
      <c r="B31" s="51"/>
      <c r="C31" s="52" t="s">
        <v>35</v>
      </c>
      <c r="D31" s="53">
        <f>SUM(D16:D30)</f>
        <v>39063.06</v>
      </c>
      <c r="E31" s="66">
        <f t="shared" ref="E31" si="1">SUM(E16:E30)</f>
        <v>56504</v>
      </c>
    </row>
    <row r="32" spans="2:5" x14ac:dyDescent="0.2">
      <c r="B32" s="48"/>
      <c r="C32" s="48"/>
      <c r="D32" s="50"/>
      <c r="E32" s="65"/>
    </row>
    <row r="33" spans="2:9" x14ac:dyDescent="0.2">
      <c r="B33" s="48"/>
      <c r="C33" s="55" t="s">
        <v>196</v>
      </c>
      <c r="D33" s="50">
        <f>D31-D13</f>
        <v>7480.5599999999977</v>
      </c>
      <c r="E33" s="65">
        <v>32296</v>
      </c>
    </row>
    <row r="34" spans="2:9" x14ac:dyDescent="0.2">
      <c r="E34" s="65"/>
    </row>
    <row r="35" spans="2:9" s="46" customFormat="1" ht="15.75" x14ac:dyDescent="0.25">
      <c r="B35" s="61" t="s">
        <v>212</v>
      </c>
      <c r="C35" s="61"/>
      <c r="D35" s="61"/>
      <c r="E35" s="66"/>
    </row>
    <row r="36" spans="2:9" x14ac:dyDescent="0.2">
      <c r="E36" s="65"/>
    </row>
    <row r="37" spans="2:9" x14ac:dyDescent="0.2">
      <c r="B37" s="48" t="s">
        <v>198</v>
      </c>
      <c r="C37" s="48"/>
      <c r="D37" s="50"/>
      <c r="E37" s="65"/>
    </row>
    <row r="38" spans="2:9" x14ac:dyDescent="0.2">
      <c r="B38" s="48" t="s">
        <v>197</v>
      </c>
      <c r="C38" s="48" t="s">
        <v>199</v>
      </c>
      <c r="D38" s="50">
        <v>1781.52</v>
      </c>
      <c r="E38" s="65"/>
    </row>
    <row r="39" spans="2:9" x14ac:dyDescent="0.2">
      <c r="B39" s="48"/>
      <c r="C39" s="48" t="s">
        <v>200</v>
      </c>
      <c r="D39" s="50">
        <v>25083.18</v>
      </c>
      <c r="E39" s="65"/>
    </row>
    <row r="40" spans="2:9" x14ac:dyDescent="0.2">
      <c r="B40" s="48"/>
      <c r="C40" s="48" t="s">
        <v>201</v>
      </c>
      <c r="D40" s="50">
        <v>153.94999999999999</v>
      </c>
      <c r="E40" s="65">
        <v>3254</v>
      </c>
      <c r="I40" s="48"/>
    </row>
    <row r="41" spans="2:9" ht="17.25" x14ac:dyDescent="0.35">
      <c r="B41" s="48"/>
      <c r="C41" s="55" t="s">
        <v>202</v>
      </c>
      <c r="D41" s="53">
        <f>SUM(D38:D40)</f>
        <v>27018.65</v>
      </c>
      <c r="E41" s="66">
        <v>3254</v>
      </c>
    </row>
    <row r="42" spans="2:9" x14ac:dyDescent="0.2">
      <c r="B42" s="48"/>
      <c r="C42" s="48"/>
      <c r="D42" s="50"/>
      <c r="E42" s="65"/>
    </row>
    <row r="43" spans="2:9" x14ac:dyDescent="0.2">
      <c r="B43" s="48" t="s">
        <v>203</v>
      </c>
      <c r="C43" s="48"/>
      <c r="D43" s="50"/>
      <c r="E43" s="65"/>
    </row>
    <row r="44" spans="2:9" x14ac:dyDescent="0.2">
      <c r="B44" s="48" t="s">
        <v>205</v>
      </c>
      <c r="C44" s="48"/>
      <c r="D44" s="50">
        <v>14079.84</v>
      </c>
      <c r="E44" s="65"/>
      <c r="G44" s="47"/>
    </row>
    <row r="45" spans="2:9" x14ac:dyDescent="0.2">
      <c r="B45" s="48" t="s">
        <v>206</v>
      </c>
      <c r="C45" s="48"/>
      <c r="D45" s="50">
        <v>20419.37</v>
      </c>
      <c r="E45" s="65"/>
    </row>
    <row r="46" spans="2:9" x14ac:dyDescent="0.2">
      <c r="B46" s="60" t="s">
        <v>207</v>
      </c>
      <c r="C46" s="60"/>
      <c r="D46" s="50">
        <v>-7480.56</v>
      </c>
      <c r="E46" s="65"/>
    </row>
    <row r="47" spans="2:9" ht="17.25" x14ac:dyDescent="0.35">
      <c r="B47" s="48"/>
      <c r="C47" s="55" t="s">
        <v>204</v>
      </c>
      <c r="D47" s="53">
        <f>SUM(D44:D46)</f>
        <v>27018.649999999998</v>
      </c>
      <c r="E47" s="66">
        <v>3254</v>
      </c>
    </row>
    <row r="48" spans="2:9" x14ac:dyDescent="0.2">
      <c r="B48" s="48"/>
      <c r="C48" s="48"/>
      <c r="D48" s="50"/>
      <c r="E48" s="65"/>
    </row>
    <row r="49" spans="2:5" x14ac:dyDescent="0.2">
      <c r="B49" s="48" t="s">
        <v>208</v>
      </c>
      <c r="C49" s="48"/>
      <c r="D49" s="57">
        <v>228377.42</v>
      </c>
      <c r="E49" s="65">
        <v>240432.67</v>
      </c>
    </row>
    <row r="50" spans="2:5" x14ac:dyDescent="0.2">
      <c r="B50" s="48"/>
      <c r="C50" s="48"/>
      <c r="D50" s="50"/>
      <c r="E50" s="65"/>
    </row>
    <row r="51" spans="2:5" ht="18" x14ac:dyDescent="0.4">
      <c r="B51" s="48"/>
      <c r="C51" s="48"/>
      <c r="D51" s="56"/>
      <c r="E51" s="65"/>
    </row>
  </sheetData>
  <mergeCells count="6">
    <mergeCell ref="B46:C46"/>
    <mergeCell ref="B35:D35"/>
    <mergeCell ref="B1:D1"/>
    <mergeCell ref="B3:D3"/>
    <mergeCell ref="B12:C12"/>
    <mergeCell ref="B30:C30"/>
  </mergeCells>
  <pageMargins left="0.7" right="0.7" top="0.75" bottom="0.75" header="0.3" footer="0.3"/>
  <pageSetup paperSize="9" fitToWidth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D100-1C9C-407D-B57D-88C79B6021BD}">
  <dimension ref="A1:E26"/>
  <sheetViews>
    <sheetView topLeftCell="A2" workbookViewId="0">
      <selection activeCell="E22" sqref="E22"/>
    </sheetView>
  </sheetViews>
  <sheetFormatPr defaultRowHeight="12.75" x14ac:dyDescent="0.2"/>
  <cols>
    <col min="1" max="1" width="10.140625" bestFit="1" customWidth="1"/>
    <col min="2" max="2" width="15.42578125" bestFit="1" customWidth="1"/>
    <col min="3" max="3" width="21.5703125" bestFit="1" customWidth="1"/>
    <col min="4" max="4" width="28.85546875" bestFit="1" customWidth="1"/>
    <col min="5" max="5" width="10.28515625" style="28" bestFit="1" customWidth="1"/>
  </cols>
  <sheetData>
    <row r="1" spans="1:5" x14ac:dyDescent="0.2">
      <c r="A1" t="s">
        <v>157</v>
      </c>
      <c r="B1" t="s">
        <v>158</v>
      </c>
      <c r="C1" t="s">
        <v>3</v>
      </c>
      <c r="D1" t="s">
        <v>159</v>
      </c>
      <c r="E1" s="28" t="s">
        <v>160</v>
      </c>
    </row>
    <row r="2" spans="1:5" x14ac:dyDescent="0.2">
      <c r="A2" s="36">
        <v>43367</v>
      </c>
      <c r="B2" t="s">
        <v>162</v>
      </c>
      <c r="C2" t="s">
        <v>163</v>
      </c>
      <c r="D2" t="s">
        <v>161</v>
      </c>
      <c r="E2" s="28">
        <v>40</v>
      </c>
    </row>
    <row r="3" spans="1:5" x14ac:dyDescent="0.2">
      <c r="A3" s="36">
        <v>43346</v>
      </c>
      <c r="B3" t="s">
        <v>164</v>
      </c>
      <c r="C3" t="s">
        <v>165</v>
      </c>
      <c r="D3" t="s">
        <v>161</v>
      </c>
      <c r="E3" s="28">
        <v>7.37</v>
      </c>
    </row>
    <row r="4" spans="1:5" x14ac:dyDescent="0.2">
      <c r="A4" s="36">
        <v>43423</v>
      </c>
      <c r="B4" t="s">
        <v>167</v>
      </c>
      <c r="C4" t="s">
        <v>169</v>
      </c>
      <c r="D4" t="s">
        <v>161</v>
      </c>
      <c r="E4" s="28">
        <v>15.6</v>
      </c>
    </row>
    <row r="5" spans="1:5" x14ac:dyDescent="0.2">
      <c r="A5" s="36">
        <v>43420</v>
      </c>
      <c r="B5" t="s">
        <v>171</v>
      </c>
      <c r="C5" t="s">
        <v>170</v>
      </c>
      <c r="D5" t="s">
        <v>161</v>
      </c>
      <c r="E5" s="28">
        <v>120</v>
      </c>
    </row>
    <row r="6" spans="1:5" x14ac:dyDescent="0.2">
      <c r="A6" s="36">
        <v>43438</v>
      </c>
      <c r="B6" t="s">
        <v>172</v>
      </c>
      <c r="C6" t="s">
        <v>173</v>
      </c>
      <c r="D6" t="s">
        <v>161</v>
      </c>
      <c r="E6" s="28">
        <v>45.35</v>
      </c>
    </row>
    <row r="7" spans="1:5" x14ac:dyDescent="0.2">
      <c r="A7" s="36">
        <v>43445</v>
      </c>
      <c r="B7" t="s">
        <v>179</v>
      </c>
      <c r="C7" t="s">
        <v>174</v>
      </c>
      <c r="D7" t="s">
        <v>161</v>
      </c>
      <c r="E7" s="28">
        <v>91</v>
      </c>
    </row>
    <row r="8" spans="1:5" x14ac:dyDescent="0.2">
      <c r="A8" s="36">
        <v>43468</v>
      </c>
      <c r="B8" t="s">
        <v>175</v>
      </c>
      <c r="C8" t="s">
        <v>176</v>
      </c>
      <c r="D8" t="s">
        <v>161</v>
      </c>
      <c r="E8" s="28">
        <v>307.06</v>
      </c>
    </row>
    <row r="9" spans="1:5" x14ac:dyDescent="0.2">
      <c r="A9" s="36">
        <v>43456</v>
      </c>
      <c r="B9" t="s">
        <v>177</v>
      </c>
      <c r="C9" t="s">
        <v>178</v>
      </c>
      <c r="D9" t="s">
        <v>161</v>
      </c>
      <c r="E9" s="28">
        <v>2.48</v>
      </c>
    </row>
    <row r="10" spans="1:5" x14ac:dyDescent="0.2">
      <c r="A10" s="36">
        <v>43468</v>
      </c>
      <c r="B10" t="s">
        <v>166</v>
      </c>
      <c r="C10" t="s">
        <v>168</v>
      </c>
      <c r="D10" t="s">
        <v>161</v>
      </c>
      <c r="E10" s="28">
        <v>44.13</v>
      </c>
    </row>
    <row r="11" spans="1:5" x14ac:dyDescent="0.2">
      <c r="A11" s="36">
        <v>43497</v>
      </c>
      <c r="B11" t="s">
        <v>179</v>
      </c>
      <c r="C11" t="s">
        <v>174</v>
      </c>
      <c r="D11" t="s">
        <v>161</v>
      </c>
      <c r="E11" s="28">
        <v>99.6</v>
      </c>
    </row>
    <row r="12" spans="1:5" x14ac:dyDescent="0.2">
      <c r="A12" s="36">
        <v>43486</v>
      </c>
      <c r="B12" t="s">
        <v>172</v>
      </c>
      <c r="C12" t="s">
        <v>173</v>
      </c>
      <c r="D12" t="s">
        <v>161</v>
      </c>
      <c r="E12" s="28">
        <v>70</v>
      </c>
    </row>
    <row r="13" spans="1:5" x14ac:dyDescent="0.2">
      <c r="A13" s="36">
        <v>43498</v>
      </c>
      <c r="B13" t="s">
        <v>175</v>
      </c>
      <c r="C13" t="s">
        <v>176</v>
      </c>
      <c r="D13" t="s">
        <v>161</v>
      </c>
      <c r="E13" s="28">
        <v>364.27</v>
      </c>
    </row>
    <row r="14" spans="1:5" x14ac:dyDescent="0.2">
      <c r="A14" s="36">
        <v>43495</v>
      </c>
      <c r="B14" t="s">
        <v>172</v>
      </c>
      <c r="C14" t="s">
        <v>173</v>
      </c>
      <c r="D14" t="s">
        <v>161</v>
      </c>
      <c r="E14" s="28">
        <v>1383.8</v>
      </c>
    </row>
    <row r="15" spans="1:5" x14ac:dyDescent="0.2">
      <c r="A15" s="36">
        <v>43525</v>
      </c>
      <c r="B15" t="s">
        <v>180</v>
      </c>
      <c r="C15" t="s">
        <v>181</v>
      </c>
      <c r="D15" t="s">
        <v>161</v>
      </c>
      <c r="E15" s="28">
        <v>32.299999999999997</v>
      </c>
    </row>
    <row r="16" spans="1:5" x14ac:dyDescent="0.2">
      <c r="A16" s="36">
        <v>43525</v>
      </c>
      <c r="B16" t="s">
        <v>175</v>
      </c>
      <c r="C16" t="s">
        <v>176</v>
      </c>
      <c r="D16" t="s">
        <v>161</v>
      </c>
      <c r="E16" s="28">
        <v>269.05</v>
      </c>
    </row>
    <row r="17" spans="1:5" x14ac:dyDescent="0.2">
      <c r="A17" s="36">
        <v>43500</v>
      </c>
      <c r="B17" t="s">
        <v>166</v>
      </c>
      <c r="C17" t="s">
        <v>168</v>
      </c>
      <c r="D17" t="s">
        <v>161</v>
      </c>
      <c r="E17" s="28">
        <v>41.24</v>
      </c>
    </row>
    <row r="18" spans="1:5" x14ac:dyDescent="0.2">
      <c r="A18" s="36">
        <v>43547</v>
      </c>
      <c r="B18" t="s">
        <v>179</v>
      </c>
      <c r="C18" t="s">
        <v>174</v>
      </c>
      <c r="D18" t="s">
        <v>161</v>
      </c>
      <c r="E18" s="28">
        <v>7</v>
      </c>
    </row>
    <row r="19" spans="1:5" x14ac:dyDescent="0.2">
      <c r="A19" s="36">
        <v>43529</v>
      </c>
      <c r="B19" t="s">
        <v>177</v>
      </c>
      <c r="C19" t="s">
        <v>178</v>
      </c>
      <c r="D19" t="s">
        <v>161</v>
      </c>
      <c r="E19" s="28">
        <v>2.99</v>
      </c>
    </row>
    <row r="20" spans="1:5" x14ac:dyDescent="0.2">
      <c r="A20" s="36">
        <v>43529</v>
      </c>
      <c r="B20" t="s">
        <v>177</v>
      </c>
      <c r="C20" t="s">
        <v>178</v>
      </c>
      <c r="D20" t="s">
        <v>161</v>
      </c>
      <c r="E20" s="28">
        <v>5.33</v>
      </c>
    </row>
    <row r="21" spans="1:5" x14ac:dyDescent="0.2">
      <c r="A21" s="36">
        <v>43532</v>
      </c>
      <c r="B21" t="s">
        <v>177</v>
      </c>
      <c r="C21" t="s">
        <v>178</v>
      </c>
      <c r="D21" t="s">
        <v>161</v>
      </c>
      <c r="E21" s="28">
        <v>3</v>
      </c>
    </row>
    <row r="22" spans="1:5" x14ac:dyDescent="0.2">
      <c r="A22" s="37">
        <v>43531</v>
      </c>
      <c r="B22" s="38" t="s">
        <v>182</v>
      </c>
      <c r="C22" s="38" t="s">
        <v>183</v>
      </c>
      <c r="D22" s="38" t="s">
        <v>161</v>
      </c>
      <c r="E22" s="39">
        <v>40.200000000000003</v>
      </c>
    </row>
    <row r="23" spans="1:5" x14ac:dyDescent="0.2">
      <c r="A23" s="36">
        <v>43528</v>
      </c>
      <c r="B23" t="s">
        <v>166</v>
      </c>
      <c r="C23" t="s">
        <v>168</v>
      </c>
      <c r="D23" t="s">
        <v>161</v>
      </c>
      <c r="E23" s="28">
        <v>275.83</v>
      </c>
    </row>
    <row r="24" spans="1:5" x14ac:dyDescent="0.2">
      <c r="A24" s="36">
        <v>43529</v>
      </c>
      <c r="B24" t="s">
        <v>172</v>
      </c>
      <c r="C24" t="s">
        <v>173</v>
      </c>
      <c r="D24" t="s">
        <v>161</v>
      </c>
      <c r="E24" s="28">
        <v>9.39</v>
      </c>
    </row>
    <row r="26" spans="1:5" x14ac:dyDescent="0.2">
      <c r="E26" s="28">
        <f>SUM(E2:E25)</f>
        <v>3276.9899999999993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Receipts-Payments</vt:lpstr>
      <vt:lpstr>Expenditure against Budget</vt:lpstr>
      <vt:lpstr>Annual Accounts</vt:lpstr>
      <vt:lpstr>VAT Reclaim</vt:lpstr>
      <vt:lpstr>'Expenditure against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Benham</dc:creator>
  <cp:lastModifiedBy>easto</cp:lastModifiedBy>
  <cp:lastPrinted>2020-04-11T14:42:04Z</cp:lastPrinted>
  <dcterms:created xsi:type="dcterms:W3CDTF">2012-04-02T10:31:00Z</dcterms:created>
  <dcterms:modified xsi:type="dcterms:W3CDTF">2020-04-11T14:46:24Z</dcterms:modified>
</cp:coreProperties>
</file>